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שיקוף הכנסות והוצאות" sheetId="1" r:id="rId4"/>
  </sheets>
  <definedNames/>
  <calcPr/>
  <extLst>
    <ext uri="GoogleSheetsCustomDataVersion2">
      <go:sheetsCustomData xmlns:go="http://customooxmlschemas.google.com/" r:id="rId5" roundtripDataChecksum="Pzze3/imMjtemCTCgif2rVB6bcAxJHx+z0vqsmh2hnw="/>
    </ext>
  </extLst>
</workbook>
</file>

<file path=xl/sharedStrings.xml><?xml version="1.0" encoding="utf-8"?>
<sst xmlns="http://schemas.openxmlformats.org/spreadsheetml/2006/main" count="144" uniqueCount="141">
  <si>
    <t>מוזמנים לקהילה שלנו:</t>
  </si>
  <si>
    <t>פייסבוק</t>
  </si>
  <si>
    <t>אינסטגרם</t>
  </si>
  <si>
    <t>טיקטוק</t>
  </si>
  <si>
    <t>X (טוויטר)</t>
  </si>
  <si>
    <t>יוטיוב</t>
  </si>
  <si>
    <t>Threads</t>
  </si>
  <si>
    <t>מעקב הוצאות והכנסות חודשי</t>
  </si>
  <si>
    <t>חודש</t>
  </si>
  <si>
    <t>דוגמה</t>
  </si>
  <si>
    <t>09/26</t>
  </si>
  <si>
    <t>10/26</t>
  </si>
  <si>
    <t>11/26</t>
  </si>
  <si>
    <t>12/26</t>
  </si>
  <si>
    <t>01/27</t>
  </si>
  <si>
    <t>ממוצע שנתי</t>
  </si>
  <si>
    <t>אחוז</t>
  </si>
  <si>
    <t>הערות</t>
  </si>
  <si>
    <t xml:space="preserve">הכנסות </t>
  </si>
  <si>
    <t>בן זוג</t>
  </si>
  <si>
    <t>בת זוג</t>
  </si>
  <si>
    <t>הכנסה מעסק</t>
  </si>
  <si>
    <t>קצבאות ביטוח לאומי</t>
  </si>
  <si>
    <t>קצבת ילדים</t>
  </si>
  <si>
    <t>קצבאות נוספות</t>
  </si>
  <si>
    <t>מזונות</t>
  </si>
  <si>
    <t>הכנסה פסיבית אחרת</t>
  </si>
  <si>
    <t>הכנסה מנכס</t>
  </si>
  <si>
    <t>סה"כ הכנסות</t>
  </si>
  <si>
    <t>הוצאות קבועות</t>
  </si>
  <si>
    <t>דיור</t>
  </si>
  <si>
    <t>שכר דירה</t>
  </si>
  <si>
    <t>משכנתא</t>
  </si>
  <si>
    <t>חשמל</t>
  </si>
  <si>
    <t>ארנונה</t>
  </si>
  <si>
    <t>גז</t>
  </si>
  <si>
    <t>מים וביוב</t>
  </si>
  <si>
    <t>ועד בית/ מיסי ישוב</t>
  </si>
  <si>
    <t>שמירה/אבטחה</t>
  </si>
  <si>
    <t>אחזקת בית ותיקונים - סעיף סל</t>
  </si>
  <si>
    <t>תחזוקת גינה</t>
  </si>
  <si>
    <t>מי עדן/תמי 4/נספרסו/אחר</t>
  </si>
  <si>
    <t>עוזרת</t>
  </si>
  <si>
    <t>סה"כ דיור</t>
  </si>
  <si>
    <t>תקשורת</t>
  </si>
  <si>
    <t>טלפון קווי</t>
  </si>
  <si>
    <t>טלפון נייד</t>
  </si>
  <si>
    <t>תשתית אנטרנט</t>
  </si>
  <si>
    <t>ספק אינטרנט</t>
  </si>
  <si>
    <t>גוגל</t>
  </si>
  <si>
    <t>Spotify</t>
  </si>
  <si>
    <t>ChatGPT</t>
  </si>
  <si>
    <t>Youtube</t>
  </si>
  <si>
    <t>אחרות</t>
  </si>
  <si>
    <t>מנויים לעיתון/מגזינים</t>
  </si>
  <si>
    <t>סה"כ תקשורת</t>
  </si>
  <si>
    <t>חינוך</t>
  </si>
  <si>
    <t>גן עירייה הוצאות שנתיות</t>
  </si>
  <si>
    <t>גן פרטי</t>
  </si>
  <si>
    <t>צהרון</t>
  </si>
  <si>
    <t>בי"ס - תשלומים תחילת שנה</t>
  </si>
  <si>
    <t>חוגים</t>
  </si>
  <si>
    <t>שיעורי עזר</t>
  </si>
  <si>
    <t>דמי כיס</t>
  </si>
  <si>
    <t>קןרסים והשתלמויות</t>
  </si>
  <si>
    <t>קייטנות בקיץ</t>
  </si>
  <si>
    <t>התארגנות לשנת לימודים</t>
  </si>
  <si>
    <t>סה"כ חינוך</t>
  </si>
  <si>
    <t>ביטוחים</t>
  </si>
  <si>
    <t>קופ"ח ביטוח משלים</t>
  </si>
  <si>
    <t>ביטוח בריאות פרטי</t>
  </si>
  <si>
    <t>ביטוח מחלות קשות</t>
  </si>
  <si>
    <t>ביטוח חיים - ריסק</t>
  </si>
  <si>
    <t>ביטוח דירה (מבנה ותכולה)</t>
  </si>
  <si>
    <t>ביטוח משכנתא - מבנה</t>
  </si>
  <si>
    <t>ביטוח משכנתא - חיים</t>
  </si>
  <si>
    <t>סה"כ ביטוחים</t>
  </si>
  <si>
    <t>רכב</t>
  </si>
  <si>
    <t>ביטוח רכב מקיף וחובה</t>
  </si>
  <si>
    <t xml:space="preserve">ביטוח רכב מקיף וחובה </t>
  </si>
  <si>
    <t>רישוי</t>
  </si>
  <si>
    <t>טיפולים</t>
  </si>
  <si>
    <t>חניה וכביש 6</t>
  </si>
  <si>
    <t>דלק</t>
  </si>
  <si>
    <t>תחבורה ציבורית</t>
  </si>
  <si>
    <t>סה"כ תחבורה</t>
  </si>
  <si>
    <t>מימון</t>
  </si>
  <si>
    <t>הלוואות</t>
  </si>
  <si>
    <t>תשלומים באשראי</t>
  </si>
  <si>
    <t>ריבית חובה בבנק</t>
  </si>
  <si>
    <t>עמלות בנק וכרטיסי אשראי</t>
  </si>
  <si>
    <t>סה"כ מימון</t>
  </si>
  <si>
    <t>חיסכון</t>
  </si>
  <si>
    <t>חיסכון לילדים</t>
  </si>
  <si>
    <t>חסכונות</t>
  </si>
  <si>
    <t>סה"כ חיסכון</t>
  </si>
  <si>
    <t>שונות</t>
  </si>
  <si>
    <t>תשלום מזונות</t>
  </si>
  <si>
    <t>תרומות</t>
  </si>
  <si>
    <t>מנויים</t>
  </si>
  <si>
    <t>חדר כושר/מועדון ספורט/בריכה</t>
  </si>
  <si>
    <t>חיות מחמד</t>
  </si>
  <si>
    <t>רכישות לחגים</t>
  </si>
  <si>
    <t>אחר - קבועות</t>
  </si>
  <si>
    <t>סה"כ שונות</t>
  </si>
  <si>
    <t>נסיעות וחופשות</t>
  </si>
  <si>
    <t>נסיעות בארץ</t>
  </si>
  <si>
    <t>טיסות לחול</t>
  </si>
  <si>
    <t>סה"כ נסיעות וחופשות</t>
  </si>
  <si>
    <t>הוצאות לא מתוכננות</t>
  </si>
  <si>
    <t>סה"כ בלת"מ</t>
  </si>
  <si>
    <t>סה"כ הוצאות קבועות</t>
  </si>
  <si>
    <t>הוצאות משתנות</t>
  </si>
  <si>
    <t>אוכל וקניות</t>
  </si>
  <si>
    <t>סופר</t>
  </si>
  <si>
    <t>טיטולים ומוצרים לתינוק</t>
  </si>
  <si>
    <t>סיגריות</t>
  </si>
  <si>
    <t>אוכל בחוץ (פיצה/המברוגר וכדו)</t>
  </si>
  <si>
    <t>סה"כ אוכל וקניות</t>
  </si>
  <si>
    <t>טיפוח ויופי</t>
  </si>
  <si>
    <t>מוצרי קוסמטיקה</t>
  </si>
  <si>
    <t>טיפולי קוסמטיקה/לק גל</t>
  </si>
  <si>
    <t>מספרה</t>
  </si>
  <si>
    <t>תרופות</t>
  </si>
  <si>
    <t>טיפולי שיניים</t>
  </si>
  <si>
    <t>סה"כ טיפוח ויופי</t>
  </si>
  <si>
    <t>בילויים ופנאי</t>
  </si>
  <si>
    <t>בילויים ופנאי (סרטים,הצגות,מסעדות וכדו)</t>
  </si>
  <si>
    <t>בייביסטר</t>
  </si>
  <si>
    <t>ימי הולדת של המשפחה</t>
  </si>
  <si>
    <t>ספרים וצעצועים</t>
  </si>
  <si>
    <t>מתנות לאירועים</t>
  </si>
  <si>
    <t>סה"כ בילויים ופנאי</t>
  </si>
  <si>
    <t>ביגוד לכל המשפחה</t>
  </si>
  <si>
    <t>מוצרים לבית</t>
  </si>
  <si>
    <t>אחר - משתנות</t>
  </si>
  <si>
    <t>מזומן</t>
  </si>
  <si>
    <t>משתלה</t>
  </si>
  <si>
    <t>סה"כ הוצאות משתנות</t>
  </si>
  <si>
    <t>סה"כ הוצאות</t>
  </si>
  <si>
    <t>נטו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</si>
</sst>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&quot;₪&quot;\ #,##0"/>
    <numFmt numFmtId="165" formatCode="_-* #,##0_-;\-* #,##0_-;_-* &quot;-&quot;??_-;_-@"/>
  </numFmts>
  <fonts count="20">
    <font>
      <sz val="10.0"/>
      <color rgb="FF000000"/>
      <name val="Arial"/>
      <scheme val="minor"/>
    </font>
    <font>
      <b/>
      <sz val="11.0"/>
      <color theme="1"/>
      <name val="Calibri"/>
    </font>
    <font>
      <sz val="12.0"/>
      <color theme="1"/>
      <name val="Arial"/>
    </font>
    <font>
      <u/>
      <sz val="12.0"/>
      <color rgb="FF0000FF"/>
      <name val="Arial"/>
    </font>
    <font>
      <sz val="12.0"/>
      <color rgb="FFFF00FF"/>
      <name val="Arial"/>
    </font>
    <font>
      <u/>
      <sz val="12.0"/>
      <color rgb="FFFF00FF"/>
      <name val="Arial"/>
    </font>
    <font>
      <sz val="12.0"/>
      <color rgb="FFA61C00"/>
      <name val="Arial"/>
    </font>
    <font>
      <u/>
      <sz val="12.0"/>
      <color rgb="FFA61C00"/>
      <name val="Arial"/>
    </font>
    <font>
      <sz val="12.0"/>
      <color rgb="FF000000"/>
      <name val="Arial"/>
    </font>
    <font>
      <u/>
      <sz val="12.0"/>
      <color rgb="FF000000"/>
      <name val="Arial"/>
    </font>
    <font>
      <sz val="12.0"/>
      <color rgb="FFFF0000"/>
      <name val="Arial"/>
    </font>
    <font>
      <u/>
      <sz val="12.0"/>
      <color rgb="FFFF0000"/>
      <name val="Arial"/>
    </font>
    <font>
      <u/>
      <sz val="12.0"/>
      <color rgb="FF000000"/>
      <name val="Arial"/>
    </font>
    <font>
      <sz val="26.0"/>
      <color rgb="FF000000"/>
      <name val="Arial"/>
    </font>
    <font>
      <b/>
      <sz val="26.0"/>
      <color theme="1"/>
      <name val="Arial"/>
    </font>
    <font/>
    <font>
      <b/>
      <sz val="12.0"/>
      <color theme="1"/>
      <name val="Arial"/>
    </font>
    <font>
      <sz val="12.0"/>
      <color theme="0"/>
      <name val="Arial"/>
    </font>
    <font>
      <b/>
      <sz val="12.0"/>
      <color theme="0"/>
      <name val="Arial"/>
    </font>
    <font>
      <sz val="11.0"/>
      <color theme="1"/>
      <name val="Arial"/>
    </font>
  </fonts>
  <fills count="12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8E7CC3"/>
        <bgColor rgb="FF8E7CC3"/>
      </patternFill>
    </fill>
    <fill>
      <patternFill patternType="solid">
        <fgColor rgb="FFD8D8D8"/>
        <bgColor rgb="FFD8D8D8"/>
      </patternFill>
    </fill>
    <fill>
      <patternFill patternType="solid">
        <fgColor theme="4"/>
        <bgColor theme="4"/>
      </patternFill>
    </fill>
    <fill>
      <patternFill patternType="solid">
        <fgColor rgb="FFF2F2F2"/>
        <bgColor rgb="FFF2F2F2"/>
      </patternFill>
    </fill>
    <fill>
      <patternFill patternType="solid">
        <fgColor rgb="FFC9DAF8"/>
        <bgColor rgb="FFC9DAF8"/>
      </patternFill>
    </fill>
    <fill>
      <patternFill patternType="solid">
        <fgColor theme="5"/>
        <bgColor theme="5"/>
      </patternFill>
    </fill>
    <fill>
      <patternFill patternType="solid">
        <fgColor theme="0"/>
        <bgColor theme="0"/>
      </patternFill>
    </fill>
    <fill>
      <patternFill patternType="solid">
        <fgColor rgb="FFFFE598"/>
        <bgColor rgb="FFFFE598"/>
      </patternFill>
    </fill>
    <fill>
      <patternFill patternType="solid">
        <fgColor rgb="FF1E4E79"/>
        <bgColor rgb="FF1E4E79"/>
      </patternFill>
    </fill>
  </fills>
  <borders count="73">
    <border/>
    <border>
      <left/>
      <right/>
      <top/>
      <bottom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/>
    </border>
    <border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top/>
      <bottom style="thin">
        <color rgb="FF000000"/>
      </bottom>
    </border>
    <border>
      <top/>
      <bottom style="thin">
        <color rgb="FF000000"/>
      </bottom>
    </border>
    <border>
      <right style="medium">
        <color rgb="FF000000"/>
      </right>
      <top/>
      <bottom style="thin">
        <color rgb="FF000000"/>
      </bottom>
    </border>
    <border>
      <left style="medium">
        <color rgb="FF000000"/>
      </left>
      <top style="thin">
        <color rgb="FF7F7F7F"/>
      </top>
      <bottom style="thin">
        <color rgb="FF7F7F7F"/>
      </bottom>
    </border>
    <border>
      <right style="thin">
        <color rgb="FF000000"/>
      </right>
      <top style="thin">
        <color rgb="FF7F7F7F"/>
      </top>
      <bottom style="thin">
        <color rgb="FF7F7F7F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F4B083"/>
      </left>
      <top style="double">
        <color rgb="FF2E75B5"/>
      </top>
      <bottom style="double">
        <color rgb="FF2E75B5"/>
      </bottom>
    </border>
    <border>
      <right style="thin">
        <color rgb="FFF4B083"/>
      </right>
      <top style="double">
        <color rgb="FF2E75B5"/>
      </top>
      <bottom style="double">
        <color rgb="FF2E75B5"/>
      </bottom>
    </border>
    <border>
      <left style="thin">
        <color rgb="FF000000"/>
      </left>
      <right style="thin">
        <color rgb="FF000000"/>
      </right>
      <top style="double">
        <color rgb="FF2E75B5"/>
      </top>
      <bottom style="double">
        <color rgb="FF2E75B5"/>
      </bottom>
    </border>
    <border>
      <left style="thin">
        <color rgb="FF000000"/>
      </left>
      <right style="double">
        <color rgb="FF2E75B5"/>
      </right>
      <top style="double">
        <color rgb="FF2E75B5"/>
      </top>
      <bottom style="double">
        <color rgb="FF2E75B5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/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bottom style="double">
        <color rgb="FF2E75B5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2E75B5"/>
      </bottom>
    </border>
    <border>
      <left style="thin">
        <color rgb="FF000000"/>
      </left>
      <top style="thin">
        <color rgb="FF000000"/>
      </top>
      <bottom style="double">
        <color rgb="FF2E75B5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double">
        <color rgb="FF2E75B5"/>
      </bottom>
    </border>
    <border>
      <left style="thin">
        <color rgb="FFF4B083"/>
      </left>
      <right/>
      <top style="double">
        <color rgb="FF2E75B5"/>
      </top>
      <bottom style="double">
        <color rgb="FF2E75B5"/>
      </bottom>
    </border>
    <border>
      <left/>
      <right style="thin">
        <color rgb="FFF4B083"/>
      </right>
      <top style="double">
        <color rgb="FF2E75B5"/>
      </top>
      <bottom style="double">
        <color rgb="FF2E75B5"/>
      </bottom>
    </border>
    <border>
      <left style="thin">
        <color rgb="FF000000"/>
      </left>
      <right style="thin">
        <color rgb="FF000000"/>
      </right>
      <top/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bottom/>
    </border>
    <border>
      <left style="thin">
        <color rgb="FF000000"/>
      </left>
    </border>
    <border>
      <left/>
      <right style="thin">
        <color rgb="FF000000"/>
      </right>
      <top style="double">
        <color rgb="FF2E75B5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double">
        <color rgb="FF2E75B5"/>
      </top>
      <bottom style="thin">
        <color rgb="FF000000"/>
      </bottom>
    </border>
    <border>
      <left style="thin">
        <color rgb="FF000000"/>
      </left>
      <top style="double">
        <color rgb="FF2E75B5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671F6D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671F6D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double">
        <color rgb="FF2E75B5"/>
      </top>
    </border>
    <border>
      <left/>
      <right style="thin">
        <color rgb="FF000000"/>
      </right>
      <top style="thin">
        <color rgb="FF000000"/>
      </top>
      <bottom style="medium">
        <color rgb="FF671F6D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F4B083"/>
      </left>
      <right/>
      <top style="double">
        <color rgb="FF2E75B5"/>
      </top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top style="double">
        <color rgb="FF2E75B5"/>
      </top>
      <bottom style="double">
        <color rgb="FF2E75B5"/>
      </bottom>
    </border>
    <border>
      <left/>
      <right style="thin">
        <color rgb="FF000000"/>
      </right>
      <top style="double">
        <color rgb="FF2E75B5"/>
      </top>
      <bottom style="double">
        <color rgb="FF2E75B5"/>
      </bottom>
    </border>
    <border>
      <left style="medium">
        <color rgb="FF000000"/>
      </left>
      <right style="thin">
        <color rgb="FF000000"/>
      </right>
      <top/>
    </border>
    <border>
      <left style="medium">
        <color rgb="FF000000"/>
      </left>
      <right style="thin">
        <color rgb="FF000000"/>
      </right>
    </border>
    <border>
      <left style="medium">
        <color rgb="FF000000"/>
      </left>
      <right style="thin">
        <color rgb="FF000000"/>
      </right>
      <bottom/>
    </border>
    <border>
      <left style="medium">
        <color rgb="FF000000"/>
      </left>
      <right style="thin">
        <color rgb="FF000000"/>
      </right>
      <top/>
      <bottom/>
    </border>
    <border>
      <left style="medium">
        <color rgb="FF000000"/>
      </left>
      <right/>
      <top/>
      <bottom/>
    </border>
    <border>
      <left/>
      <right style="medium">
        <color rgb="FF000000"/>
      </right>
      <top/>
      <bottom/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/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/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132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readingOrder="0"/>
    </xf>
    <xf borderId="1" fillId="2" fontId="1" numFmtId="0" xfId="0" applyAlignment="1" applyBorder="1" applyFill="1" applyFont="1">
      <alignment horizontal="center" readingOrder="0"/>
    </xf>
    <xf borderId="2" fillId="0" fontId="2" numFmtId="0" xfId="0" applyAlignment="1" applyBorder="1" applyFont="1">
      <alignment horizontal="left" readingOrder="0"/>
    </xf>
    <xf borderId="2" fillId="0" fontId="3" numFmtId="0" xfId="0" applyAlignment="1" applyBorder="1" applyFont="1">
      <alignment horizontal="center" readingOrder="0"/>
    </xf>
    <xf borderId="2" fillId="0" fontId="4" numFmtId="0" xfId="0" applyAlignment="1" applyBorder="1" applyFont="1">
      <alignment horizontal="left" readingOrder="0"/>
    </xf>
    <xf borderId="2" fillId="0" fontId="5" numFmtId="0" xfId="0" applyAlignment="1" applyBorder="1" applyFont="1">
      <alignment horizontal="center" readingOrder="0"/>
    </xf>
    <xf borderId="2" fillId="0" fontId="6" numFmtId="9" xfId="0" applyAlignment="1" applyBorder="1" applyFont="1" applyNumberFormat="1">
      <alignment horizontal="left" readingOrder="0"/>
    </xf>
    <xf borderId="2" fillId="0" fontId="7" numFmtId="9" xfId="0" applyAlignment="1" applyBorder="1" applyFont="1" applyNumberFormat="1">
      <alignment horizontal="center" readingOrder="0"/>
    </xf>
    <xf borderId="2" fillId="0" fontId="8" numFmtId="9" xfId="0" applyAlignment="1" applyBorder="1" applyFont="1" applyNumberFormat="1">
      <alignment horizontal="left" readingOrder="0"/>
    </xf>
    <xf borderId="2" fillId="0" fontId="9" numFmtId="9" xfId="0" applyAlignment="1" applyBorder="1" applyFont="1" applyNumberFormat="1">
      <alignment horizontal="center" readingOrder="0"/>
    </xf>
    <xf borderId="2" fillId="0" fontId="10" numFmtId="0" xfId="0" applyAlignment="1" applyBorder="1" applyFont="1">
      <alignment horizontal="left" readingOrder="0"/>
    </xf>
    <xf borderId="2" fillId="0" fontId="11" numFmtId="0" xfId="0" applyAlignment="1" applyBorder="1" applyFont="1">
      <alignment horizontal="center" readingOrder="0"/>
    </xf>
    <xf borderId="2" fillId="0" fontId="8" numFmtId="0" xfId="0" applyAlignment="1" applyBorder="1" applyFont="1">
      <alignment horizontal="left"/>
    </xf>
    <xf borderId="2" fillId="0" fontId="12" numFmtId="0" xfId="0" applyAlignment="1" applyBorder="1" applyFont="1">
      <alignment horizontal="center"/>
    </xf>
    <xf borderId="0" fillId="0" fontId="13" numFmtId="0" xfId="0" applyFont="1"/>
    <xf borderId="3" fillId="3" fontId="14" numFmtId="0" xfId="0" applyAlignment="1" applyBorder="1" applyFill="1" applyFont="1">
      <alignment horizontal="center" readingOrder="1" shrinkToFit="0" vertical="center" wrapText="1"/>
    </xf>
    <xf borderId="4" fillId="0" fontId="15" numFmtId="0" xfId="0" applyBorder="1" applyFont="1"/>
    <xf borderId="5" fillId="0" fontId="15" numFmtId="0" xfId="0" applyBorder="1" applyFont="1"/>
    <xf borderId="6" fillId="4" fontId="16" numFmtId="0" xfId="0" applyAlignment="1" applyBorder="1" applyFill="1" applyFont="1">
      <alignment horizontal="center" readingOrder="0" vertical="center"/>
    </xf>
    <xf borderId="7" fillId="0" fontId="15" numFmtId="0" xfId="0" applyBorder="1" applyFont="1"/>
    <xf borderId="8" fillId="4" fontId="16" numFmtId="0" xfId="0" applyAlignment="1" applyBorder="1" applyFill="1" applyFont="1">
      <alignment horizontal="center" readingOrder="0" shrinkToFit="0" vertical="center" wrapText="1"/>
    </xf>
    <xf borderId="8" fillId="4" fontId="16" numFmtId="0" xfId="0" applyAlignment="1" applyBorder="1" applyFill="1" applyFont="1">
      <alignment horizontal="center" shrinkToFit="0" vertical="center" wrapText="1"/>
    </xf>
    <xf borderId="9" fillId="4" fontId="16" numFmtId="9" xfId="0" applyAlignment="1" applyBorder="1" applyFill="1" applyFont="1" applyNumberFormat="1">
      <alignment horizontal="center" readingOrder="0" shrinkToFit="0" vertical="center" wrapText="1"/>
    </xf>
    <xf borderId="10" fillId="4" fontId="16" numFmtId="49" xfId="0" applyAlignment="1" applyBorder="1" applyFill="1" applyFont="1" applyNumberFormat="1">
      <alignment horizontal="center" readingOrder="0" shrinkToFit="0" vertical="center" wrapText="1"/>
    </xf>
    <xf borderId="11" fillId="5" fontId="16" numFmtId="0" xfId="0" applyAlignment="1" applyBorder="1" applyFill="1" applyFont="1">
      <alignment horizontal="center" readingOrder="1" vertical="center"/>
    </xf>
    <xf borderId="12" fillId="0" fontId="15" numFmtId="0" xfId="0" applyBorder="1" applyFont="1"/>
    <xf borderId="13" fillId="0" fontId="15" numFmtId="0" xfId="0" applyBorder="1" applyFont="1"/>
    <xf borderId="14" fillId="6" fontId="2" numFmtId="0" xfId="0" applyAlignment="1" applyBorder="1" applyFill="1" applyFont="1">
      <alignment horizontal="center" readingOrder="2" vertical="center"/>
    </xf>
    <xf borderId="15" fillId="0" fontId="15" numFmtId="0" xfId="0" applyBorder="1" applyFont="1"/>
    <xf borderId="16" fillId="0" fontId="2" numFmtId="164" xfId="0" applyAlignment="1" applyBorder="1" applyFont="1" applyNumberFormat="1">
      <alignment horizontal="center"/>
    </xf>
    <xf borderId="17" fillId="0" fontId="2" numFmtId="9" xfId="0" applyAlignment="1" applyBorder="1" applyFont="1" applyNumberFormat="1">
      <alignment horizontal="center"/>
    </xf>
    <xf borderId="18" fillId="0" fontId="2" numFmtId="49" xfId="0" applyAlignment="1" applyBorder="1" applyFont="1" applyNumberFormat="1">
      <alignment horizontal="center"/>
    </xf>
    <xf borderId="19" fillId="7" fontId="16" numFmtId="164" xfId="0" applyAlignment="1" applyBorder="1" applyFill="1" applyFont="1" applyNumberFormat="1">
      <alignment horizontal="center" readingOrder="1" shrinkToFit="0" wrapText="1"/>
    </xf>
    <xf borderId="20" fillId="0" fontId="15" numFmtId="0" xfId="0" applyBorder="1" applyFont="1"/>
    <xf borderId="21" fillId="7" fontId="16" numFmtId="164" xfId="0" applyAlignment="1" applyBorder="1" applyFill="1" applyFont="1" applyNumberFormat="1">
      <alignment horizontal="center" readingOrder="1" shrinkToFit="0" wrapText="1"/>
    </xf>
    <xf borderId="21" fillId="7" fontId="16" numFmtId="9" xfId="0" applyAlignment="1" applyBorder="1" applyFill="1" applyFont="1" applyNumberFormat="1">
      <alignment horizontal="center" readingOrder="1" shrinkToFit="0" wrapText="1"/>
    </xf>
    <xf borderId="22" fillId="7" fontId="16" numFmtId="164" xfId="0" applyAlignment="1" applyBorder="1" applyFill="1" applyFont="1" applyNumberFormat="1">
      <alignment horizontal="center" readingOrder="1" shrinkToFit="0" wrapText="1"/>
    </xf>
    <xf borderId="11" fillId="8" fontId="16" numFmtId="0" xfId="0" applyAlignment="1" applyBorder="1" applyFill="1" applyFont="1">
      <alignment horizontal="center" readingOrder="1" vertical="center"/>
    </xf>
    <xf borderId="23" fillId="6" fontId="16" numFmtId="0" xfId="0" applyAlignment="1" applyBorder="1" applyFill="1" applyFont="1">
      <alignment horizontal="center" readingOrder="0" vertical="center"/>
    </xf>
    <xf borderId="24" fillId="6" fontId="2" numFmtId="0" xfId="0" applyAlignment="1" applyBorder="1" applyFill="1" applyFont="1">
      <alignment horizontal="center" readingOrder="0" vertical="center"/>
    </xf>
    <xf borderId="16" fillId="0" fontId="2" numFmtId="164" xfId="0" applyAlignment="1" applyBorder="1" applyFont="1" applyNumberFormat="1">
      <alignment horizontal="center" vertical="center"/>
    </xf>
    <xf borderId="18" fillId="0" fontId="2" numFmtId="49" xfId="0" applyAlignment="1" applyBorder="1" applyFont="1" applyNumberFormat="1">
      <alignment horizontal="center" vertical="center"/>
    </xf>
    <xf borderId="25" fillId="0" fontId="15" numFmtId="0" xfId="0" applyBorder="1" applyFont="1"/>
    <xf borderId="26" fillId="6" fontId="2" numFmtId="0" xfId="0" applyAlignment="1" applyBorder="1" applyFill="1" applyFont="1">
      <alignment horizontal="center" readingOrder="0" vertical="center"/>
    </xf>
    <xf borderId="23" fillId="0" fontId="2" numFmtId="164" xfId="0" applyAlignment="1" applyBorder="1" applyFont="1" applyNumberFormat="1">
      <alignment horizontal="center" vertical="center"/>
    </xf>
    <xf borderId="27" fillId="0" fontId="2" numFmtId="9" xfId="0" applyAlignment="1" applyBorder="1" applyFont="1" applyNumberFormat="1">
      <alignment horizontal="center"/>
    </xf>
    <xf borderId="28" fillId="0" fontId="2" numFmtId="49" xfId="0" applyAlignment="1" applyBorder="1" applyFont="1" applyNumberFormat="1">
      <alignment horizontal="center" vertical="center"/>
    </xf>
    <xf borderId="29" fillId="6" fontId="2" numFmtId="0" xfId="0" applyAlignment="1" applyBorder="1" applyFill="1" applyFont="1">
      <alignment horizontal="center" readingOrder="0" vertical="center"/>
    </xf>
    <xf borderId="30" fillId="0" fontId="15" numFmtId="0" xfId="0" applyBorder="1" applyFont="1"/>
    <xf borderId="31" fillId="0" fontId="2" numFmtId="164" xfId="0" applyAlignment="1" applyBorder="1" applyFont="1" applyNumberFormat="1">
      <alignment horizontal="center" vertical="center"/>
    </xf>
    <xf borderId="32" fillId="0" fontId="2" numFmtId="9" xfId="0" applyAlignment="1" applyBorder="1" applyFont="1" applyNumberFormat="1">
      <alignment horizontal="center"/>
    </xf>
    <xf borderId="33" fillId="0" fontId="2" numFmtId="49" xfId="0" applyAlignment="1" applyBorder="1" applyFont="1" applyNumberFormat="1">
      <alignment horizontal="center" vertical="center"/>
    </xf>
    <xf borderId="34" fillId="5" fontId="16" numFmtId="164" xfId="0" applyAlignment="1" applyBorder="1" applyFill="1" applyFont="1" applyNumberFormat="1">
      <alignment horizontal="left" readingOrder="1" shrinkToFit="0" wrapText="1"/>
    </xf>
    <xf borderId="35" fillId="5" fontId="16" numFmtId="164" xfId="0" applyAlignment="1" applyBorder="1" applyFill="1" applyFont="1" applyNumberFormat="1">
      <alignment horizontal="left" readingOrder="1" shrinkToFit="0" wrapText="1"/>
    </xf>
    <xf borderId="21" fillId="5" fontId="16" numFmtId="164" xfId="0" applyAlignment="1" applyBorder="1" applyFill="1" applyFont="1" applyNumberFormat="1">
      <alignment horizontal="center" readingOrder="1" shrinkToFit="0" wrapText="1"/>
    </xf>
    <xf borderId="21" fillId="5" fontId="16" numFmtId="9" xfId="0" applyAlignment="1" applyBorder="1" applyFill="1" applyFont="1" applyNumberFormat="1">
      <alignment horizontal="center" readingOrder="1" shrinkToFit="0" wrapText="1"/>
    </xf>
    <xf borderId="22" fillId="5" fontId="16" numFmtId="164" xfId="0" applyAlignment="1" applyBorder="1" applyFill="1" applyFont="1" applyNumberFormat="1">
      <alignment horizontal="center" readingOrder="1" shrinkToFit="0" wrapText="1"/>
    </xf>
    <xf borderId="36" fillId="6" fontId="16" numFmtId="0" xfId="0" applyAlignment="1" applyBorder="1" applyFill="1" applyFont="1">
      <alignment horizontal="center" readingOrder="0" vertical="center"/>
    </xf>
    <xf borderId="18" fillId="0" fontId="2" numFmtId="49" xfId="0" applyAlignment="1" applyBorder="1" applyFont="1" applyNumberFormat="1">
      <alignment horizontal="center" readingOrder="0" vertical="center"/>
    </xf>
    <xf borderId="37" fillId="0" fontId="2" numFmtId="164" xfId="0" applyAlignment="1" applyBorder="1" applyFont="1" applyNumberFormat="1">
      <alignment horizontal="center" vertical="center"/>
    </xf>
    <xf borderId="38" fillId="0" fontId="2" numFmtId="9" xfId="0" applyAlignment="1" applyBorder="1" applyFont="1" applyNumberFormat="1">
      <alignment horizontal="center"/>
    </xf>
    <xf borderId="39" fillId="9" fontId="2" numFmtId="49" xfId="0" applyAlignment="1" applyBorder="1" applyFill="1" applyFont="1" applyNumberFormat="1">
      <alignment horizontal="center" vertical="center"/>
    </xf>
    <xf borderId="18" fillId="0" fontId="2" numFmtId="49" xfId="0" applyAlignment="1" applyBorder="1" applyFont="1" applyNumberFormat="1">
      <alignment horizontal="center" readingOrder="2" vertical="center"/>
    </xf>
    <xf borderId="28" fillId="0" fontId="2" numFmtId="49" xfId="0" applyAlignment="1" applyBorder="1" applyFont="1" applyNumberFormat="1">
      <alignment horizontal="center" readingOrder="0" vertical="center"/>
    </xf>
    <xf borderId="40" fillId="0" fontId="15" numFmtId="0" xfId="0" applyBorder="1" applyFont="1"/>
    <xf borderId="33" fillId="0" fontId="2" numFmtId="49" xfId="0" applyAlignment="1" applyBorder="1" applyFont="1" applyNumberFormat="1">
      <alignment horizontal="center" readingOrder="0" vertical="center"/>
    </xf>
    <xf borderId="41" fillId="0" fontId="2" numFmtId="9" xfId="0" applyAlignment="1" applyBorder="1" applyFont="1" applyNumberFormat="1">
      <alignment horizontal="center"/>
    </xf>
    <xf borderId="42" fillId="6" fontId="2" numFmtId="0" xfId="0" applyAlignment="1" applyBorder="1" applyFill="1" applyFont="1">
      <alignment horizontal="center" readingOrder="0" vertical="center"/>
    </xf>
    <xf borderId="43" fillId="0" fontId="2" numFmtId="164" xfId="0" applyAlignment="1" applyBorder="1" applyFont="1" applyNumberFormat="1">
      <alignment horizontal="center" vertical="center"/>
    </xf>
    <xf borderId="44" fillId="0" fontId="2" numFmtId="9" xfId="0" applyAlignment="1" applyBorder="1" applyFont="1" applyNumberFormat="1">
      <alignment horizontal="center"/>
    </xf>
    <xf borderId="45" fillId="0" fontId="2" numFmtId="164" xfId="0" applyAlignment="1" applyBorder="1" applyFont="1" applyNumberFormat="1">
      <alignment horizontal="center" vertical="center"/>
    </xf>
    <xf borderId="18" fillId="9" fontId="2" numFmtId="49" xfId="0" applyAlignment="1" applyBorder="1" applyFill="1" applyFont="1" applyNumberFormat="1">
      <alignment horizontal="center" vertical="center"/>
    </xf>
    <xf borderId="10" fillId="9" fontId="2" numFmtId="49" xfId="0" applyAlignment="1" applyBorder="1" applyFill="1" applyFont="1" applyNumberFormat="1">
      <alignment horizontal="center" vertical="center"/>
    </xf>
    <xf borderId="46" fillId="0" fontId="2" numFmtId="49" xfId="0" applyAlignment="1" applyBorder="1" applyFont="1" applyNumberFormat="1">
      <alignment horizontal="center" vertical="center"/>
    </xf>
    <xf borderId="47" fillId="0" fontId="2" numFmtId="49" xfId="0" applyAlignment="1" applyBorder="1" applyFont="1" applyNumberFormat="1">
      <alignment horizontal="center" vertical="center"/>
    </xf>
    <xf borderId="18" fillId="9" fontId="2" numFmtId="49" xfId="0" applyAlignment="1" applyBorder="1" applyFill="1" applyFont="1" applyNumberFormat="1">
      <alignment horizontal="center" readingOrder="2" vertical="center"/>
    </xf>
    <xf borderId="16" fillId="6" fontId="2" numFmtId="0" xfId="0" applyAlignment="1" applyBorder="1" applyFill="1" applyFont="1">
      <alignment horizontal="center" readingOrder="0" vertical="center"/>
    </xf>
    <xf borderId="48" fillId="6" fontId="16" numFmtId="0" xfId="0" applyAlignment="1" applyBorder="1" applyFill="1" applyFont="1">
      <alignment horizontal="center" readingOrder="0" vertical="center"/>
    </xf>
    <xf borderId="49" fillId="6" fontId="2" numFmtId="0" xfId="0" applyAlignment="1" applyBorder="1" applyFill="1" applyFont="1">
      <alignment horizontal="center" readingOrder="0" vertical="center"/>
    </xf>
    <xf borderId="46" fillId="9" fontId="2" numFmtId="49" xfId="0" applyAlignment="1" applyBorder="1" applyFill="1" applyFont="1" applyNumberFormat="1">
      <alignment horizontal="center" vertical="center"/>
    </xf>
    <xf borderId="8" fillId="6" fontId="2" numFmtId="0" xfId="0" applyAlignment="1" applyBorder="1" applyFill="1" applyFont="1">
      <alignment horizontal="center" readingOrder="0" vertical="center"/>
    </xf>
    <xf borderId="26" fillId="6" fontId="2" numFmtId="0" xfId="0" applyAlignment="1" applyBorder="1" applyFill="1" applyFont="1">
      <alignment horizontal="center" vertical="center"/>
    </xf>
    <xf borderId="21" fillId="5" fontId="16" numFmtId="165" xfId="0" applyAlignment="1" applyBorder="1" applyFill="1" applyFont="1" applyNumberFormat="1">
      <alignment horizontal="center" readingOrder="1" shrinkToFit="0" wrapText="1"/>
    </xf>
    <xf borderId="1" fillId="9" fontId="16" numFmtId="0" xfId="0" applyAlignment="1" applyBorder="1" applyFill="1" applyFont="1">
      <alignment horizontal="center" vertical="center"/>
    </xf>
    <xf borderId="26" fillId="9" fontId="2" numFmtId="0" xfId="0" applyAlignment="1" applyBorder="1" applyFill="1" applyFont="1">
      <alignment horizontal="center" vertical="center"/>
    </xf>
    <xf borderId="16" fillId="9" fontId="2" numFmtId="164" xfId="0" applyAlignment="1" applyBorder="1" applyFill="1" applyFont="1" applyNumberFormat="1">
      <alignment horizontal="center" vertical="center"/>
    </xf>
    <xf borderId="16" fillId="9" fontId="2" numFmtId="164" xfId="0" applyAlignment="1" applyBorder="1" applyFill="1" applyFont="1" applyNumberFormat="1">
      <alignment horizontal="center"/>
    </xf>
    <xf borderId="50" fillId="9" fontId="2" numFmtId="9" xfId="0" applyAlignment="1" applyBorder="1" applyFill="1" applyFont="1" applyNumberFormat="1">
      <alignment horizontal="center"/>
    </xf>
    <xf borderId="19" fillId="10" fontId="16" numFmtId="164" xfId="0" applyAlignment="1" applyBorder="1" applyFill="1" applyFont="1" applyNumberFormat="1">
      <alignment horizontal="center" readingOrder="1" shrinkToFit="0" wrapText="1"/>
    </xf>
    <xf borderId="21" fillId="10" fontId="16" numFmtId="164" xfId="0" applyAlignment="1" applyBorder="1" applyFill="1" applyFont="1" applyNumberFormat="1">
      <alignment horizontal="center" readingOrder="1" shrinkToFit="0" wrapText="1"/>
    </xf>
    <xf borderId="21" fillId="10" fontId="16" numFmtId="9" xfId="0" applyAlignment="1" applyBorder="1" applyFill="1" applyFont="1" applyNumberFormat="1">
      <alignment horizontal="center" readingOrder="1" shrinkToFit="0" wrapText="1"/>
    </xf>
    <xf borderId="51" fillId="5" fontId="16" numFmtId="164" xfId="0" applyAlignment="1" applyBorder="1" applyFill="1" applyFont="1" applyNumberFormat="1">
      <alignment horizontal="left" readingOrder="1" shrinkToFit="0" wrapText="1"/>
    </xf>
    <xf borderId="52" fillId="6" fontId="2" numFmtId="0" xfId="0" applyAlignment="1" applyBorder="1" applyFill="1" applyFont="1">
      <alignment horizontal="center" readingOrder="0" vertical="center"/>
    </xf>
    <xf borderId="1" fillId="6" fontId="2" numFmtId="0" xfId="0" applyAlignment="1" applyBorder="1" applyFill="1" applyFont="1">
      <alignment horizontal="center" readingOrder="0" vertical="center"/>
    </xf>
    <xf borderId="53" fillId="5" fontId="16" numFmtId="164" xfId="0" applyAlignment="1" applyBorder="1" applyFill="1" applyFont="1" applyNumberFormat="1">
      <alignment horizontal="left" readingOrder="1" shrinkToFit="0" wrapText="1"/>
    </xf>
    <xf borderId="54" fillId="5" fontId="16" numFmtId="164" xfId="0" applyAlignment="1" applyBorder="1" applyFill="1" applyFont="1" applyNumberFormat="1">
      <alignment horizontal="left" readingOrder="1" shrinkToFit="0" wrapText="1"/>
    </xf>
    <xf borderId="55" fillId="6" fontId="16" numFmtId="0" xfId="0" applyAlignment="1" applyBorder="1" applyFill="1" applyFont="1">
      <alignment horizontal="center" readingOrder="0" vertical="center"/>
    </xf>
    <xf borderId="56" fillId="0" fontId="15" numFmtId="0" xfId="0" applyBorder="1" applyFont="1"/>
    <xf borderId="57" fillId="0" fontId="15" numFmtId="0" xfId="0" applyBorder="1" applyFont="1"/>
    <xf borderId="58" fillId="6" fontId="16" numFmtId="0" xfId="0" applyAlignment="1" applyBorder="1" applyFill="1" applyFont="1">
      <alignment readingOrder="0" vertical="center"/>
    </xf>
    <xf borderId="58" fillId="6" fontId="16" numFmtId="0" xfId="0" applyAlignment="1" applyBorder="1" applyFill="1" applyFont="1">
      <alignment vertical="center"/>
    </xf>
    <xf borderId="19" fillId="8" fontId="16" numFmtId="164" xfId="0" applyAlignment="1" applyBorder="1" applyFill="1" applyFont="1" applyNumberFormat="1">
      <alignment horizontal="center" readingOrder="1" shrinkToFit="0" wrapText="1"/>
    </xf>
    <xf borderId="21" fillId="8" fontId="16" numFmtId="164" xfId="0" applyAlignment="1" applyBorder="1" applyFill="1" applyFont="1" applyNumberFormat="1">
      <alignment horizontal="center" readingOrder="1" shrinkToFit="0" wrapText="1"/>
    </xf>
    <xf borderId="21" fillId="8" fontId="16" numFmtId="9" xfId="0" applyAlignment="1" applyBorder="1" applyFill="1" applyFont="1" applyNumberFormat="1">
      <alignment horizontal="center" readingOrder="1" shrinkToFit="0" wrapText="1"/>
    </xf>
    <xf borderId="59" fillId="9" fontId="17" numFmtId="0" xfId="0" applyAlignment="1" applyBorder="1" applyFill="1" applyFont="1">
      <alignment horizontal="right" readingOrder="1"/>
    </xf>
    <xf borderId="1" fillId="9" fontId="16" numFmtId="0" xfId="0" applyAlignment="1" applyBorder="1" applyFill="1" applyFont="1">
      <alignment horizontal="right" readingOrder="1"/>
    </xf>
    <xf borderId="1" fillId="9" fontId="16" numFmtId="164" xfId="0" applyAlignment="1" applyBorder="1" applyFill="1" applyFont="1" applyNumberFormat="1">
      <alignment horizontal="center" readingOrder="1" shrinkToFit="0" wrapText="1"/>
    </xf>
    <xf borderId="1" fillId="9" fontId="16" numFmtId="9" xfId="0" applyAlignment="1" applyBorder="1" applyFill="1" applyFont="1" applyNumberFormat="1">
      <alignment horizontal="center" readingOrder="1" shrinkToFit="0" wrapText="1"/>
    </xf>
    <xf borderId="60" fillId="9" fontId="16" numFmtId="49" xfId="0" applyAlignment="1" applyBorder="1" applyFill="1" applyFont="1" applyNumberFormat="1">
      <alignment horizontal="center" readingOrder="1" shrinkToFit="0" wrapText="1"/>
    </xf>
    <xf borderId="59" fillId="2" fontId="2" numFmtId="0" xfId="0" applyAlignment="1" applyBorder="1" applyFill="1" applyFont="1">
      <alignment horizontal="right" readingOrder="1"/>
    </xf>
    <xf borderId="1" fillId="2" fontId="2" numFmtId="0" xfId="0" applyAlignment="1" applyBorder="1" applyFill="1" applyFont="1">
      <alignment horizontal="right" readingOrder="1"/>
    </xf>
    <xf borderId="1" fillId="2" fontId="2" numFmtId="0" xfId="0" applyAlignment="1" applyBorder="1" applyFill="1" applyFont="1">
      <alignment horizontal="left" readingOrder="1" shrinkToFit="0" wrapText="1"/>
    </xf>
    <xf borderId="1" fillId="2" fontId="2" numFmtId="9" xfId="0" applyAlignment="1" applyBorder="1" applyFill="1" applyFont="1" applyNumberFormat="1">
      <alignment horizontal="left" readingOrder="1" shrinkToFit="0" wrapText="1"/>
    </xf>
    <xf borderId="60" fillId="2" fontId="2" numFmtId="49" xfId="0" applyAlignment="1" applyBorder="1" applyFill="1" applyFont="1" applyNumberFormat="1">
      <alignment horizontal="left" readingOrder="1" shrinkToFit="0" wrapText="1"/>
    </xf>
    <xf borderId="61" fillId="6" fontId="16" numFmtId="0" xfId="0" applyAlignment="1" applyBorder="1" applyFill="1" applyFont="1">
      <alignment horizontal="center" readingOrder="1"/>
    </xf>
    <xf borderId="62" fillId="0" fontId="15" numFmtId="0" xfId="0" applyBorder="1" applyFont="1"/>
    <xf borderId="16" fillId="6" fontId="2" numFmtId="164" xfId="0" applyAlignment="1" applyBorder="1" applyFill="1" applyFont="1" applyNumberFormat="1">
      <alignment horizontal="center" readingOrder="1" shrinkToFit="0" wrapText="1"/>
    </xf>
    <xf borderId="50" fillId="6" fontId="2" numFmtId="9" xfId="0" applyAlignment="1" applyBorder="1" applyFill="1" applyFont="1" applyNumberFormat="1">
      <alignment horizontal="center" readingOrder="1" shrinkToFit="0" wrapText="1"/>
    </xf>
    <xf borderId="18" fillId="6" fontId="16" numFmtId="49" xfId="0" applyAlignment="1" applyBorder="1" applyFill="1" applyFont="1" applyNumberFormat="1">
      <alignment horizontal="center" readingOrder="1" shrinkToFit="0" wrapText="1"/>
    </xf>
    <xf borderId="63" fillId="6" fontId="16" numFmtId="0" xfId="0" applyAlignment="1" applyBorder="1" applyFill="1" applyFont="1">
      <alignment horizontal="center" readingOrder="1"/>
    </xf>
    <xf borderId="64" fillId="0" fontId="15" numFmtId="0" xfId="0" applyBorder="1" applyFont="1"/>
    <xf borderId="65" fillId="6" fontId="2" numFmtId="164" xfId="0" applyAlignment="1" applyBorder="1" applyFill="1" applyFont="1" applyNumberFormat="1">
      <alignment horizontal="center" readingOrder="1" shrinkToFit="0" wrapText="1"/>
    </xf>
    <xf borderId="66" fillId="6" fontId="2" numFmtId="9" xfId="0" applyAlignment="1" applyBorder="1" applyFill="1" applyFont="1" applyNumberFormat="1">
      <alignment horizontal="center" readingOrder="1" shrinkToFit="0" wrapText="1"/>
    </xf>
    <xf borderId="67" fillId="6" fontId="16" numFmtId="49" xfId="0" applyAlignment="1" applyBorder="1" applyFill="1" applyFont="1" applyNumberFormat="1">
      <alignment horizontal="center" readingOrder="1" shrinkToFit="0" wrapText="1"/>
    </xf>
    <xf borderId="68" fillId="11" fontId="18" numFmtId="0" xfId="0" applyAlignment="1" applyBorder="1" applyFill="1" applyFont="1">
      <alignment horizontal="center" readingOrder="1"/>
    </xf>
    <xf borderId="69" fillId="0" fontId="15" numFmtId="0" xfId="0" applyBorder="1" applyFont="1"/>
    <xf borderId="70" fillId="11" fontId="18" numFmtId="164" xfId="0" applyAlignment="1" applyBorder="1" applyFill="1" applyFont="1" applyNumberFormat="1">
      <alignment horizontal="center" readingOrder="1" shrinkToFit="0" wrapText="1"/>
    </xf>
    <xf borderId="71" fillId="11" fontId="18" numFmtId="9" xfId="0" applyAlignment="1" applyBorder="1" applyFill="1" applyFont="1" applyNumberFormat="1">
      <alignment horizontal="center" readingOrder="1" shrinkToFit="0" wrapText="1"/>
    </xf>
    <xf borderId="72" fillId="11" fontId="17" numFmtId="49" xfId="0" applyAlignment="1" applyBorder="1" applyFill="1" applyFont="1" applyNumberFormat="1">
      <alignment horizontal="left" readingOrder="1" shrinkToFit="0" wrapText="1"/>
    </xf>
    <xf borderId="0" fillId="0" fontId="19" numFmtId="9" xfId="0" applyFont="1" applyNumberFormat="1"/>
    <xf borderId="0" fillId="0" fontId="19" numFmtId="164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9525</xdr:colOff>
      <xdr:row>0</xdr:row>
      <xdr:rowOff>9525</xdr:rowOff>
    </xdr:from>
    <xdr:ext cx="2476500" cy="1133475"/>
    <xdr:pic>
      <xdr:nvPicPr>
        <xdr:cNvPr id="0" name="image1.jp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facebook.com/groups/2385914805265293" TargetMode="External"/><Relationship Id="rId2" Type="http://schemas.openxmlformats.org/officeDocument/2006/relationships/hyperlink" Target="https://www.instagram.com/vibefinancy/" TargetMode="External"/><Relationship Id="rId3" Type="http://schemas.openxmlformats.org/officeDocument/2006/relationships/hyperlink" Target="https://www.tiktok.com/@vibefinancy" TargetMode="External"/><Relationship Id="rId4" Type="http://schemas.openxmlformats.org/officeDocument/2006/relationships/hyperlink" Target="https://x.com/vibefinancy" TargetMode="External"/><Relationship Id="rId5" Type="http://schemas.openxmlformats.org/officeDocument/2006/relationships/hyperlink" Target="https://www.youtube.com/@vibefinancy" TargetMode="External"/><Relationship Id="rId6" Type="http://schemas.openxmlformats.org/officeDocument/2006/relationships/hyperlink" Target="https://www.threads.com/@vibefinancy" TargetMode="External"/><Relationship Id="rId7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D9E2F3"/>
    <pageSetUpPr/>
  </sheetPr>
  <sheetViews>
    <sheetView rightToLeft="1" workbookViewId="0">
      <pane xSplit="2.0" ySplit="9.0" topLeftCell="C10" activePane="bottomRight" state="frozen"/>
      <selection activeCell="C1" sqref="C1" pane="topRight"/>
      <selection activeCell="A10" sqref="A10" pane="bottomLeft"/>
      <selection activeCell="C10" sqref="C10" pane="bottomRight"/>
    </sheetView>
  </sheetViews>
  <sheetFormatPr customHeight="1" defaultColWidth="12.63" defaultRowHeight="15.0" outlineLevelRow="2"/>
  <cols>
    <col customWidth="1" min="1" max="2" width="3.13"/>
    <col customWidth="1" min="3" max="3" width="21.13"/>
    <col customWidth="1" min="4" max="4" width="36.75"/>
    <col customWidth="1" min="5" max="5" width="16.0"/>
    <col customWidth="1" min="6" max="10" width="21.0"/>
    <col customWidth="1" min="11" max="12" width="19.38"/>
    <col customWidth="1" min="13" max="13" width="32.63"/>
    <col customWidth="1" min="14" max="14" width="8.63"/>
  </cols>
  <sheetData>
    <row r="1" ht="13.5" customHeight="1">
      <c r="D1" s="1"/>
      <c r="E1" s="2" t="s">
        <v>0</v>
      </c>
    </row>
    <row r="2" ht="13.5" customHeight="1">
      <c r="D2" s="3"/>
      <c r="E2" s="4" t="s">
        <v>1</v>
      </c>
    </row>
    <row r="3" ht="13.5" customHeight="1">
      <c r="D3" s="5"/>
      <c r="E3" s="6" t="s">
        <v>2</v>
      </c>
    </row>
    <row r="4" ht="13.5" customHeight="1">
      <c r="D4" s="7"/>
      <c r="E4" s="8" t="s">
        <v>3</v>
      </c>
    </row>
    <row r="5" ht="13.5" customHeight="1">
      <c r="D5" s="9"/>
      <c r="E5" s="10" t="s">
        <v>4</v>
      </c>
    </row>
    <row r="6" ht="13.5" customHeight="1">
      <c r="D6" s="11"/>
      <c r="E6" s="12" t="s">
        <v>5</v>
      </c>
    </row>
    <row r="7" ht="15.75" customHeight="1">
      <c r="D7" s="13"/>
      <c r="E7" s="14" t="s">
        <v>6</v>
      </c>
    </row>
    <row r="8" ht="30.0" customHeight="1">
      <c r="A8" s="15"/>
      <c r="B8" s="15"/>
      <c r="C8" s="16" t="s">
        <v>7</v>
      </c>
      <c r="D8" s="17"/>
      <c r="E8" s="17"/>
      <c r="F8" s="17"/>
      <c r="G8" s="17"/>
      <c r="H8" s="17"/>
      <c r="I8" s="17"/>
      <c r="J8" s="17"/>
      <c r="K8" s="17"/>
      <c r="L8" s="17"/>
      <c r="M8" s="18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</row>
    <row r="9" ht="15.75" customHeight="1">
      <c r="C9" s="19" t="s">
        <v>8</v>
      </c>
      <c r="D9" s="20"/>
      <c r="E9" s="21" t="s">
        <v>9</v>
      </c>
      <c r="F9" s="22" t="s">
        <v>10</v>
      </c>
      <c r="G9" s="22" t="s">
        <v>11</v>
      </c>
      <c r="H9" s="22" t="s">
        <v>12</v>
      </c>
      <c r="I9" s="22" t="s">
        <v>13</v>
      </c>
      <c r="J9" s="22" t="s">
        <v>14</v>
      </c>
      <c r="K9" s="21" t="s">
        <v>15</v>
      </c>
      <c r="L9" s="23" t="s">
        <v>16</v>
      </c>
      <c r="M9" s="24" t="s">
        <v>17</v>
      </c>
    </row>
    <row r="10" ht="13.5" customHeight="1">
      <c r="C10" s="25" t="s">
        <v>18</v>
      </c>
      <c r="D10" s="26"/>
      <c r="E10" s="26"/>
      <c r="F10" s="26"/>
      <c r="G10" s="26"/>
      <c r="H10" s="26"/>
      <c r="I10" s="26"/>
      <c r="J10" s="26"/>
      <c r="K10" s="26"/>
      <c r="L10" s="26"/>
      <c r="M10" s="27"/>
    </row>
    <row r="11" ht="13.5" customHeight="1" outlineLevel="1">
      <c r="C11" s="28" t="s">
        <v>19</v>
      </c>
      <c r="D11" s="29"/>
      <c r="E11" s="30">
        <v>18000.0</v>
      </c>
      <c r="F11" s="30"/>
      <c r="G11" s="30"/>
      <c r="H11" s="30"/>
      <c r="I11" s="30"/>
      <c r="J11" s="30"/>
      <c r="K11" s="30">
        <f t="shared" ref="K11:K19" si="1">IFERROR(AVERAGE(E11:INDEX(11:11,COLUMN()-1)),0)</f>
        <v>18000</v>
      </c>
      <c r="L11" s="31">
        <f t="shared" ref="L11:L19" si="2">K11/$K$20</f>
        <v>0.5806451613</v>
      </c>
      <c r="M11" s="32"/>
    </row>
    <row r="12" ht="13.5" customHeight="1" outlineLevel="1">
      <c r="C12" s="28" t="s">
        <v>20</v>
      </c>
      <c r="D12" s="29"/>
      <c r="E12" s="30">
        <v>13000.0</v>
      </c>
      <c r="F12" s="30"/>
      <c r="G12" s="30"/>
      <c r="H12" s="30"/>
      <c r="I12" s="30"/>
      <c r="J12" s="30"/>
      <c r="K12" s="30">
        <f t="shared" si="1"/>
        <v>13000</v>
      </c>
      <c r="L12" s="31">
        <f t="shared" si="2"/>
        <v>0.4193548387</v>
      </c>
      <c r="M12" s="32"/>
    </row>
    <row r="13" ht="13.5" customHeight="1" outlineLevel="1">
      <c r="C13" s="28" t="s">
        <v>21</v>
      </c>
      <c r="D13" s="29"/>
      <c r="E13" s="30"/>
      <c r="F13" s="30"/>
      <c r="G13" s="30"/>
      <c r="H13" s="30"/>
      <c r="I13" s="30"/>
      <c r="J13" s="30"/>
      <c r="K13" s="30">
        <f t="shared" si="1"/>
        <v>0</v>
      </c>
      <c r="L13" s="31">
        <f t="shared" si="2"/>
        <v>0</v>
      </c>
      <c r="M13" s="32"/>
    </row>
    <row r="14" ht="13.5" customHeight="1" outlineLevel="1">
      <c r="C14" s="28" t="s">
        <v>22</v>
      </c>
      <c r="D14" s="29"/>
      <c r="E14" s="30"/>
      <c r="F14" s="30"/>
      <c r="G14" s="30"/>
      <c r="H14" s="30"/>
      <c r="I14" s="30"/>
      <c r="J14" s="30"/>
      <c r="K14" s="30">
        <f t="shared" si="1"/>
        <v>0</v>
      </c>
      <c r="L14" s="31">
        <f t="shared" si="2"/>
        <v>0</v>
      </c>
      <c r="M14" s="32"/>
    </row>
    <row r="15" ht="13.5" customHeight="1" outlineLevel="1">
      <c r="C15" s="28" t="s">
        <v>23</v>
      </c>
      <c r="D15" s="29"/>
      <c r="E15" s="30"/>
      <c r="F15" s="30"/>
      <c r="G15" s="30"/>
      <c r="H15" s="30"/>
      <c r="I15" s="30"/>
      <c r="J15" s="30"/>
      <c r="K15" s="30">
        <f t="shared" si="1"/>
        <v>0</v>
      </c>
      <c r="L15" s="31">
        <f t="shared" si="2"/>
        <v>0</v>
      </c>
      <c r="M15" s="32"/>
    </row>
    <row r="16" ht="13.5" customHeight="1" outlineLevel="1">
      <c r="C16" s="28" t="s">
        <v>24</v>
      </c>
      <c r="D16" s="29"/>
      <c r="E16" s="30"/>
      <c r="F16" s="30"/>
      <c r="G16" s="30"/>
      <c r="H16" s="30"/>
      <c r="I16" s="30"/>
      <c r="J16" s="30"/>
      <c r="K16" s="30">
        <f t="shared" si="1"/>
        <v>0</v>
      </c>
      <c r="L16" s="31">
        <f t="shared" si="2"/>
        <v>0</v>
      </c>
      <c r="M16" s="32"/>
    </row>
    <row r="17" ht="13.5" customHeight="1" outlineLevel="1">
      <c r="C17" s="28" t="s">
        <v>25</v>
      </c>
      <c r="D17" s="29"/>
      <c r="E17" s="30"/>
      <c r="F17" s="30"/>
      <c r="G17" s="30"/>
      <c r="H17" s="30"/>
      <c r="I17" s="30"/>
      <c r="J17" s="30"/>
      <c r="K17" s="30">
        <f t="shared" si="1"/>
        <v>0</v>
      </c>
      <c r="L17" s="31">
        <f t="shared" si="2"/>
        <v>0</v>
      </c>
      <c r="M17" s="32"/>
    </row>
    <row r="18" ht="13.5" customHeight="1" outlineLevel="1">
      <c r="C18" s="28" t="s">
        <v>26</v>
      </c>
      <c r="D18" s="29"/>
      <c r="E18" s="30"/>
      <c r="F18" s="30"/>
      <c r="G18" s="30"/>
      <c r="H18" s="30"/>
      <c r="I18" s="30"/>
      <c r="J18" s="30"/>
      <c r="K18" s="30">
        <f t="shared" si="1"/>
        <v>0</v>
      </c>
      <c r="L18" s="31">
        <f t="shared" si="2"/>
        <v>0</v>
      </c>
      <c r="M18" s="32"/>
    </row>
    <row r="19" ht="13.5" customHeight="1" outlineLevel="1">
      <c r="C19" s="28" t="s">
        <v>27</v>
      </c>
      <c r="D19" s="29"/>
      <c r="E19" s="30"/>
      <c r="F19" s="30"/>
      <c r="G19" s="30"/>
      <c r="H19" s="30"/>
      <c r="I19" s="30"/>
      <c r="J19" s="30"/>
      <c r="K19" s="30">
        <f t="shared" si="1"/>
        <v>0</v>
      </c>
      <c r="L19" s="31">
        <f t="shared" si="2"/>
        <v>0</v>
      </c>
      <c r="M19" s="32"/>
    </row>
    <row r="20" ht="13.5" customHeight="1">
      <c r="C20" s="33" t="s">
        <v>28</v>
      </c>
      <c r="D20" s="34"/>
      <c r="E20" s="35">
        <f t="shared" ref="E20:F20" si="3">SUM(E11:E19)</f>
        <v>31000</v>
      </c>
      <c r="F20" s="35">
        <f t="shared" si="3"/>
        <v>0</v>
      </c>
      <c r="G20" s="35"/>
      <c r="H20" s="35"/>
      <c r="I20" s="35"/>
      <c r="J20" s="35"/>
      <c r="K20" s="35">
        <f>SUM(K11:K19)</f>
        <v>31000</v>
      </c>
      <c r="L20" s="36"/>
      <c r="M20" s="37"/>
    </row>
    <row r="21" ht="13.5" customHeight="1">
      <c r="C21" s="38" t="s">
        <v>29</v>
      </c>
      <c r="D21" s="26"/>
      <c r="E21" s="26"/>
      <c r="F21" s="26"/>
      <c r="G21" s="26"/>
      <c r="H21" s="26"/>
      <c r="I21" s="26"/>
      <c r="J21" s="26"/>
      <c r="K21" s="26"/>
      <c r="L21" s="26"/>
      <c r="M21" s="27"/>
    </row>
    <row r="22" ht="15.0" customHeight="1" outlineLevel="2">
      <c r="C22" s="39" t="s">
        <v>30</v>
      </c>
      <c r="D22" s="40" t="s">
        <v>31</v>
      </c>
      <c r="E22" s="41">
        <v>4500.0</v>
      </c>
      <c r="F22" s="41"/>
      <c r="G22" s="41"/>
      <c r="H22" s="41"/>
      <c r="I22" s="41"/>
      <c r="J22" s="41"/>
      <c r="K22" s="30">
        <f t="shared" ref="K22:K33" si="4">IFERROR(AVERAGE(E22:INDEX(22:22,COLUMN()-1)),0)</f>
        <v>4500</v>
      </c>
      <c r="L22" s="31">
        <f t="shared" ref="L22:L33" si="5">K22/$K$34</f>
        <v>1</v>
      </c>
      <c r="M22" s="42"/>
    </row>
    <row r="23" ht="15.0" customHeight="1" outlineLevel="2">
      <c r="C23" s="43"/>
      <c r="D23" s="44" t="s">
        <v>32</v>
      </c>
      <c r="E23" s="41"/>
      <c r="F23" s="41"/>
      <c r="G23" s="41"/>
      <c r="H23" s="41"/>
      <c r="I23" s="41"/>
      <c r="J23" s="41"/>
      <c r="K23" s="30">
        <f t="shared" si="4"/>
        <v>0</v>
      </c>
      <c r="L23" s="31">
        <f t="shared" si="5"/>
        <v>0</v>
      </c>
      <c r="M23" s="42"/>
    </row>
    <row r="24" ht="15.0" customHeight="1" outlineLevel="2">
      <c r="C24" s="43"/>
      <c r="D24" s="44" t="s">
        <v>33</v>
      </c>
      <c r="E24" s="41"/>
      <c r="F24" s="41"/>
      <c r="G24" s="41"/>
      <c r="H24" s="41"/>
      <c r="I24" s="41"/>
      <c r="J24" s="41"/>
      <c r="K24" s="30">
        <f t="shared" si="4"/>
        <v>0</v>
      </c>
      <c r="L24" s="31">
        <f t="shared" si="5"/>
        <v>0</v>
      </c>
      <c r="M24" s="42"/>
    </row>
    <row r="25" ht="15.0" customHeight="1" outlineLevel="2">
      <c r="C25" s="43"/>
      <c r="D25" s="44" t="s">
        <v>34</v>
      </c>
      <c r="E25" s="41"/>
      <c r="F25" s="41"/>
      <c r="G25" s="41"/>
      <c r="H25" s="41"/>
      <c r="I25" s="41"/>
      <c r="J25" s="41"/>
      <c r="K25" s="30">
        <f t="shared" si="4"/>
        <v>0</v>
      </c>
      <c r="L25" s="31">
        <f t="shared" si="5"/>
        <v>0</v>
      </c>
      <c r="M25" s="42"/>
    </row>
    <row r="26" ht="15.0" customHeight="1" outlineLevel="2">
      <c r="C26" s="43"/>
      <c r="D26" s="44" t="s">
        <v>35</v>
      </c>
      <c r="E26" s="41"/>
      <c r="F26" s="41"/>
      <c r="G26" s="41"/>
      <c r="H26" s="41"/>
      <c r="I26" s="41"/>
      <c r="J26" s="41"/>
      <c r="K26" s="30">
        <f t="shared" si="4"/>
        <v>0</v>
      </c>
      <c r="L26" s="31">
        <f t="shared" si="5"/>
        <v>0</v>
      </c>
      <c r="M26" s="42"/>
    </row>
    <row r="27" ht="15.0" customHeight="1" outlineLevel="2">
      <c r="C27" s="43"/>
      <c r="D27" s="44" t="s">
        <v>36</v>
      </c>
      <c r="E27" s="45"/>
      <c r="F27" s="45"/>
      <c r="G27" s="45"/>
      <c r="H27" s="45"/>
      <c r="I27" s="45"/>
      <c r="J27" s="45"/>
      <c r="K27" s="30">
        <f t="shared" si="4"/>
        <v>0</v>
      </c>
      <c r="L27" s="46">
        <f t="shared" si="5"/>
        <v>0</v>
      </c>
      <c r="M27" s="47"/>
    </row>
    <row r="28" ht="15.0" customHeight="1" outlineLevel="2">
      <c r="C28" s="43"/>
      <c r="D28" s="44" t="s">
        <v>37</v>
      </c>
      <c r="E28" s="45"/>
      <c r="F28" s="45"/>
      <c r="G28" s="45"/>
      <c r="H28" s="45"/>
      <c r="I28" s="45"/>
      <c r="J28" s="45"/>
      <c r="K28" s="30">
        <f t="shared" si="4"/>
        <v>0</v>
      </c>
      <c r="L28" s="46">
        <f t="shared" si="5"/>
        <v>0</v>
      </c>
      <c r="M28" s="47"/>
    </row>
    <row r="29" ht="15.0" customHeight="1" outlineLevel="2">
      <c r="C29" s="43"/>
      <c r="D29" s="44" t="s">
        <v>38</v>
      </c>
      <c r="E29" s="45"/>
      <c r="F29" s="45"/>
      <c r="G29" s="45"/>
      <c r="H29" s="45"/>
      <c r="I29" s="45"/>
      <c r="J29" s="45"/>
      <c r="K29" s="30">
        <f t="shared" si="4"/>
        <v>0</v>
      </c>
      <c r="L29" s="46">
        <f t="shared" si="5"/>
        <v>0</v>
      </c>
      <c r="M29" s="47"/>
    </row>
    <row r="30" ht="15.0" customHeight="1" outlineLevel="2">
      <c r="C30" s="43"/>
      <c r="D30" s="48" t="s">
        <v>39</v>
      </c>
      <c r="E30" s="45"/>
      <c r="F30" s="45"/>
      <c r="G30" s="45"/>
      <c r="H30" s="45"/>
      <c r="I30" s="45"/>
      <c r="J30" s="45"/>
      <c r="K30" s="30">
        <f t="shared" si="4"/>
        <v>0</v>
      </c>
      <c r="L30" s="46">
        <f t="shared" si="5"/>
        <v>0</v>
      </c>
      <c r="M30" s="47"/>
    </row>
    <row r="31" ht="15.0" customHeight="1" outlineLevel="2">
      <c r="C31" s="43"/>
      <c r="D31" s="48" t="s">
        <v>40</v>
      </c>
      <c r="E31" s="45"/>
      <c r="F31" s="45"/>
      <c r="G31" s="45"/>
      <c r="H31" s="45"/>
      <c r="I31" s="45"/>
      <c r="J31" s="45"/>
      <c r="K31" s="30">
        <f t="shared" si="4"/>
        <v>0</v>
      </c>
      <c r="L31" s="46">
        <f t="shared" si="5"/>
        <v>0</v>
      </c>
      <c r="M31" s="47"/>
    </row>
    <row r="32" ht="15.0" customHeight="1" outlineLevel="2">
      <c r="C32" s="43"/>
      <c r="D32" s="48" t="s">
        <v>41</v>
      </c>
      <c r="E32" s="45"/>
      <c r="F32" s="45"/>
      <c r="G32" s="45"/>
      <c r="H32" s="45"/>
      <c r="I32" s="45"/>
      <c r="J32" s="45"/>
      <c r="K32" s="30">
        <f t="shared" si="4"/>
        <v>0</v>
      </c>
      <c r="L32" s="46">
        <f t="shared" si="5"/>
        <v>0</v>
      </c>
      <c r="M32" s="47"/>
    </row>
    <row r="33" ht="15.75" customHeight="1" outlineLevel="2">
      <c r="C33" s="49"/>
      <c r="D33" s="48" t="s">
        <v>42</v>
      </c>
      <c r="E33" s="50"/>
      <c r="F33" s="50"/>
      <c r="G33" s="50"/>
      <c r="H33" s="45"/>
      <c r="I33" s="45"/>
      <c r="J33" s="45"/>
      <c r="K33" s="30">
        <f t="shared" si="4"/>
        <v>0</v>
      </c>
      <c r="L33" s="51">
        <f t="shared" si="5"/>
        <v>0</v>
      </c>
      <c r="M33" s="52"/>
    </row>
    <row r="34" ht="15.75" customHeight="1" outlineLevel="1">
      <c r="C34" s="53" t="s">
        <v>43</v>
      </c>
      <c r="D34" s="54"/>
      <c r="E34" s="55">
        <f t="shared" ref="E34:F34" si="6">SUM(E22:E33)</f>
        <v>4500</v>
      </c>
      <c r="F34" s="55">
        <f t="shared" si="6"/>
        <v>0</v>
      </c>
      <c r="G34" s="55"/>
      <c r="H34" s="55"/>
      <c r="I34" s="55"/>
      <c r="J34" s="55"/>
      <c r="K34" s="55">
        <f>SUM(K22:K33)</f>
        <v>4500</v>
      </c>
      <c r="L34" s="56">
        <f>K34/$K$95</f>
        <v>0.1551991723</v>
      </c>
      <c r="M34" s="57"/>
    </row>
    <row r="35" ht="15.0" customHeight="1" outlineLevel="2">
      <c r="C35" s="58" t="s">
        <v>44</v>
      </c>
      <c r="D35" s="59" t="s">
        <v>45</v>
      </c>
      <c r="E35" s="60"/>
      <c r="F35" s="60"/>
      <c r="G35" s="60"/>
      <c r="H35" s="60"/>
      <c r="I35" s="60"/>
      <c r="J35" s="60"/>
      <c r="K35" s="30">
        <f t="shared" ref="K35:K44" si="7">IFERROR(AVERAGE(E35:INDEX(35:35,COLUMN()-1)),0)</f>
        <v>0</v>
      </c>
      <c r="L35" s="61">
        <f t="shared" ref="L35:L44" si="8">K35/$K$45</f>
        <v>0</v>
      </c>
      <c r="M35" s="62"/>
    </row>
    <row r="36" ht="15.75" customHeight="1" outlineLevel="2">
      <c r="C36" s="43"/>
      <c r="D36" s="59" t="s">
        <v>46</v>
      </c>
      <c r="E36" s="41">
        <v>150.0</v>
      </c>
      <c r="F36" s="41"/>
      <c r="G36" s="41"/>
      <c r="H36" s="41"/>
      <c r="I36" s="41"/>
      <c r="J36" s="41"/>
      <c r="K36" s="30">
        <f t="shared" si="7"/>
        <v>150</v>
      </c>
      <c r="L36" s="61">
        <f t="shared" si="8"/>
        <v>0.5084745763</v>
      </c>
      <c r="M36" s="63"/>
    </row>
    <row r="37" ht="15.0" customHeight="1" outlineLevel="2">
      <c r="C37" s="43"/>
      <c r="D37" s="59" t="s">
        <v>47</v>
      </c>
      <c r="E37" s="41">
        <v>85.0</v>
      </c>
      <c r="F37" s="41"/>
      <c r="G37" s="41"/>
      <c r="H37" s="41"/>
      <c r="I37" s="41"/>
      <c r="J37" s="41"/>
      <c r="K37" s="30">
        <f t="shared" si="7"/>
        <v>85</v>
      </c>
      <c r="L37" s="61">
        <f t="shared" si="8"/>
        <v>0.2881355932</v>
      </c>
      <c r="M37" s="42"/>
    </row>
    <row r="38" ht="15.0" customHeight="1" outlineLevel="2">
      <c r="C38" s="43"/>
      <c r="D38" s="59" t="s">
        <v>48</v>
      </c>
      <c r="E38" s="41"/>
      <c r="F38" s="41"/>
      <c r="G38" s="41"/>
      <c r="H38" s="41"/>
      <c r="I38" s="41"/>
      <c r="J38" s="41"/>
      <c r="K38" s="30">
        <f t="shared" si="7"/>
        <v>0</v>
      </c>
      <c r="L38" s="61">
        <f t="shared" si="8"/>
        <v>0</v>
      </c>
      <c r="M38" s="42"/>
    </row>
    <row r="39" ht="15.0" customHeight="1" outlineLevel="2">
      <c r="C39" s="43"/>
      <c r="D39" s="59" t="s">
        <v>49</v>
      </c>
      <c r="E39" s="41"/>
      <c r="F39" s="41"/>
      <c r="G39" s="41"/>
      <c r="H39" s="41"/>
      <c r="I39" s="41"/>
      <c r="J39" s="41"/>
      <c r="K39" s="30">
        <f t="shared" si="7"/>
        <v>0</v>
      </c>
      <c r="L39" s="61">
        <f t="shared" si="8"/>
        <v>0</v>
      </c>
      <c r="M39" s="42"/>
    </row>
    <row r="40" ht="15.0" customHeight="1" outlineLevel="2">
      <c r="C40" s="43"/>
      <c r="D40" s="47" t="s">
        <v>50</v>
      </c>
      <c r="E40" s="41"/>
      <c r="F40" s="41"/>
      <c r="G40" s="41"/>
      <c r="H40" s="41"/>
      <c r="I40" s="41"/>
      <c r="J40" s="41"/>
      <c r="K40" s="30">
        <f t="shared" si="7"/>
        <v>0</v>
      </c>
      <c r="L40" s="61">
        <f t="shared" si="8"/>
        <v>0</v>
      </c>
      <c r="M40" s="42"/>
    </row>
    <row r="41" ht="15.0" customHeight="1" outlineLevel="2">
      <c r="C41" s="43"/>
      <c r="D41" s="47" t="s">
        <v>51</v>
      </c>
      <c r="E41" s="45">
        <v>60.0</v>
      </c>
      <c r="F41" s="45"/>
      <c r="G41" s="45"/>
      <c r="H41" s="45"/>
      <c r="I41" s="45"/>
      <c r="J41" s="45"/>
      <c r="K41" s="30">
        <f t="shared" si="7"/>
        <v>60</v>
      </c>
      <c r="L41" s="61">
        <f t="shared" si="8"/>
        <v>0.2033898305</v>
      </c>
      <c r="M41" s="47"/>
    </row>
    <row r="42" ht="15.0" customHeight="1" outlineLevel="2">
      <c r="C42" s="43"/>
      <c r="D42" s="47" t="s">
        <v>52</v>
      </c>
      <c r="E42" s="45"/>
      <c r="F42" s="45"/>
      <c r="G42" s="45"/>
      <c r="H42" s="45"/>
      <c r="I42" s="45"/>
      <c r="J42" s="45"/>
      <c r="K42" s="30">
        <f t="shared" si="7"/>
        <v>0</v>
      </c>
      <c r="L42" s="61">
        <f t="shared" si="8"/>
        <v>0</v>
      </c>
      <c r="M42" s="47"/>
    </row>
    <row r="43" ht="15.0" customHeight="1" outlineLevel="2">
      <c r="C43" s="43"/>
      <c r="D43" s="64" t="s">
        <v>53</v>
      </c>
      <c r="E43" s="45"/>
      <c r="F43" s="45"/>
      <c r="G43" s="45"/>
      <c r="H43" s="45"/>
      <c r="I43" s="45"/>
      <c r="J43" s="45"/>
      <c r="K43" s="30">
        <f t="shared" si="7"/>
        <v>0</v>
      </c>
      <c r="L43" s="61">
        <f t="shared" si="8"/>
        <v>0</v>
      </c>
      <c r="M43" s="47"/>
    </row>
    <row r="44" ht="15.0" customHeight="1" outlineLevel="2">
      <c r="C44" s="65"/>
      <c r="D44" s="66" t="s">
        <v>54</v>
      </c>
      <c r="E44" s="45"/>
      <c r="F44" s="45"/>
      <c r="G44" s="45"/>
      <c r="H44" s="45"/>
      <c r="I44" s="45"/>
      <c r="J44" s="45"/>
      <c r="K44" s="30">
        <f t="shared" si="7"/>
        <v>0</v>
      </c>
      <c r="L44" s="67">
        <f t="shared" si="8"/>
        <v>0</v>
      </c>
      <c r="M44" s="47"/>
    </row>
    <row r="45" ht="15.75" customHeight="1" outlineLevel="1">
      <c r="C45" s="53" t="s">
        <v>55</v>
      </c>
      <c r="D45" s="54"/>
      <c r="E45" s="55">
        <f t="shared" ref="E45:F45" si="9">SUM(E35:E44)</f>
        <v>295</v>
      </c>
      <c r="F45" s="55">
        <f t="shared" si="9"/>
        <v>0</v>
      </c>
      <c r="G45" s="55"/>
      <c r="H45" s="55"/>
      <c r="I45" s="55"/>
      <c r="J45" s="55"/>
      <c r="K45" s="55">
        <f>SUM(K35:K44)</f>
        <v>295</v>
      </c>
      <c r="L45" s="56">
        <f>K45/$K$95</f>
        <v>0.01017416796</v>
      </c>
      <c r="M45" s="57"/>
    </row>
    <row r="46" ht="15.0" customHeight="1" outlineLevel="2">
      <c r="C46" s="58" t="s">
        <v>56</v>
      </c>
      <c r="D46" s="68" t="s">
        <v>57</v>
      </c>
      <c r="E46" s="69"/>
      <c r="F46" s="69"/>
      <c r="G46" s="69"/>
      <c r="H46" s="60"/>
      <c r="I46" s="60"/>
      <c r="J46" s="60"/>
      <c r="K46" s="30">
        <f t="shared" ref="K46:K55" si="10">IFERROR(AVERAGE(E46:INDEX(46:46,COLUMN()-1)),0)</f>
        <v>0</v>
      </c>
      <c r="L46" s="70">
        <f t="shared" ref="L46:L55" si="11">K46/$K$56</f>
        <v>0</v>
      </c>
      <c r="M46" s="42"/>
    </row>
    <row r="47" ht="15.75" customHeight="1" outlineLevel="2">
      <c r="C47" s="43"/>
      <c r="D47" s="44" t="s">
        <v>58</v>
      </c>
      <c r="E47" s="41">
        <v>3500.0</v>
      </c>
      <c r="F47" s="41"/>
      <c r="G47" s="41"/>
      <c r="H47" s="41"/>
      <c r="I47" s="41"/>
      <c r="J47" s="41"/>
      <c r="K47" s="30">
        <f t="shared" si="10"/>
        <v>3500</v>
      </c>
      <c r="L47" s="61">
        <f t="shared" si="11"/>
        <v>1</v>
      </c>
      <c r="M47" s="42"/>
    </row>
    <row r="48" ht="15.0" customHeight="1" outlineLevel="2">
      <c r="C48" s="43"/>
      <c r="D48" s="44" t="s">
        <v>59</v>
      </c>
      <c r="E48" s="41"/>
      <c r="F48" s="41"/>
      <c r="G48" s="41"/>
      <c r="H48" s="41"/>
      <c r="I48" s="41"/>
      <c r="J48" s="41"/>
      <c r="K48" s="30">
        <f t="shared" si="10"/>
        <v>0</v>
      </c>
      <c r="L48" s="61">
        <f t="shared" si="11"/>
        <v>0</v>
      </c>
      <c r="M48" s="42"/>
    </row>
    <row r="49" ht="15.0" customHeight="1" outlineLevel="2">
      <c r="C49" s="43"/>
      <c r="D49" s="44" t="s">
        <v>60</v>
      </c>
      <c r="E49" s="41"/>
      <c r="F49" s="41"/>
      <c r="G49" s="41"/>
      <c r="H49" s="41"/>
      <c r="I49" s="41"/>
      <c r="J49" s="41"/>
      <c r="K49" s="30">
        <f t="shared" si="10"/>
        <v>0</v>
      </c>
      <c r="L49" s="61">
        <f t="shared" si="11"/>
        <v>0</v>
      </c>
      <c r="M49" s="42"/>
    </row>
    <row r="50" ht="15.0" customHeight="1" outlineLevel="2">
      <c r="C50" s="43"/>
      <c r="D50" s="44" t="s">
        <v>61</v>
      </c>
      <c r="E50" s="41"/>
      <c r="F50" s="41"/>
      <c r="G50" s="41"/>
      <c r="H50" s="41"/>
      <c r="I50" s="41"/>
      <c r="J50" s="41"/>
      <c r="K50" s="30">
        <f t="shared" si="10"/>
        <v>0</v>
      </c>
      <c r="L50" s="61">
        <f t="shared" si="11"/>
        <v>0</v>
      </c>
      <c r="M50" s="42"/>
    </row>
    <row r="51" ht="15.0" customHeight="1" outlineLevel="2">
      <c r="C51" s="43"/>
      <c r="D51" s="44" t="s">
        <v>62</v>
      </c>
      <c r="E51" s="41"/>
      <c r="F51" s="41"/>
      <c r="G51" s="41"/>
      <c r="H51" s="41"/>
      <c r="I51" s="41"/>
      <c r="J51" s="41"/>
      <c r="K51" s="30">
        <f t="shared" si="10"/>
        <v>0</v>
      </c>
      <c r="L51" s="61">
        <f t="shared" si="11"/>
        <v>0</v>
      </c>
      <c r="M51" s="42"/>
    </row>
    <row r="52" ht="15.0" customHeight="1" outlineLevel="2">
      <c r="C52" s="43"/>
      <c r="D52" s="44" t="s">
        <v>63</v>
      </c>
      <c r="E52" s="41"/>
      <c r="F52" s="41"/>
      <c r="G52" s="41"/>
      <c r="H52" s="41"/>
      <c r="I52" s="41"/>
      <c r="J52" s="41"/>
      <c r="K52" s="30">
        <f t="shared" si="10"/>
        <v>0</v>
      </c>
      <c r="L52" s="61">
        <f t="shared" si="11"/>
        <v>0</v>
      </c>
      <c r="M52" s="42"/>
    </row>
    <row r="53" ht="15.0" customHeight="1" outlineLevel="2">
      <c r="C53" s="43"/>
      <c r="D53" s="44" t="s">
        <v>64</v>
      </c>
      <c r="E53" s="41"/>
      <c r="F53" s="41"/>
      <c r="G53" s="41"/>
      <c r="H53" s="41"/>
      <c r="I53" s="41"/>
      <c r="J53" s="41"/>
      <c r="K53" s="30">
        <f t="shared" si="10"/>
        <v>0</v>
      </c>
      <c r="L53" s="61">
        <f t="shared" si="11"/>
        <v>0</v>
      </c>
      <c r="M53" s="42"/>
    </row>
    <row r="54" ht="15.0" customHeight="1" outlineLevel="2">
      <c r="C54" s="43"/>
      <c r="D54" s="44" t="s">
        <v>65</v>
      </c>
      <c r="E54" s="45"/>
      <c r="F54" s="41"/>
      <c r="G54" s="41"/>
      <c r="H54" s="41"/>
      <c r="I54" s="41"/>
      <c r="J54" s="41"/>
      <c r="K54" s="30">
        <f t="shared" si="10"/>
        <v>0</v>
      </c>
      <c r="L54" s="61">
        <f t="shared" si="11"/>
        <v>0</v>
      </c>
      <c r="M54" s="42"/>
    </row>
    <row r="55" ht="15.75" customHeight="1" outlineLevel="2">
      <c r="C55" s="65"/>
      <c r="D55" s="44" t="s">
        <v>66</v>
      </c>
      <c r="E55" s="71"/>
      <c r="F55" s="71"/>
      <c r="G55" s="45"/>
      <c r="H55" s="45"/>
      <c r="I55" s="45"/>
      <c r="J55" s="45"/>
      <c r="K55" s="30">
        <f t="shared" si="10"/>
        <v>0</v>
      </c>
      <c r="L55" s="61">
        <f t="shared" si="11"/>
        <v>0</v>
      </c>
      <c r="M55" s="42"/>
    </row>
    <row r="56" ht="15.75" customHeight="1" outlineLevel="1">
      <c r="C56" s="53" t="s">
        <v>67</v>
      </c>
      <c r="D56" s="54"/>
      <c r="E56" s="55">
        <f t="shared" ref="E56:F56" si="12">SUM(E46:E55)</f>
        <v>3500</v>
      </c>
      <c r="F56" s="55">
        <f t="shared" si="12"/>
        <v>0</v>
      </c>
      <c r="G56" s="55"/>
      <c r="H56" s="55"/>
      <c r="I56" s="55"/>
      <c r="J56" s="55"/>
      <c r="K56" s="55">
        <f>SUM(K46:K55)</f>
        <v>3500</v>
      </c>
      <c r="L56" s="56">
        <f>K56/$K$95</f>
        <v>0.1207104673</v>
      </c>
      <c r="M56" s="57"/>
    </row>
    <row r="57" ht="15.0" customHeight="1" outlineLevel="2">
      <c r="C57" s="58" t="s">
        <v>68</v>
      </c>
      <c r="D57" s="40" t="s">
        <v>69</v>
      </c>
      <c r="E57" s="60"/>
      <c r="F57" s="60"/>
      <c r="G57" s="60"/>
      <c r="H57" s="60"/>
      <c r="I57" s="60"/>
      <c r="J57" s="60"/>
      <c r="K57" s="30">
        <f t="shared" ref="K57:K63" si="13">IFERROR(AVERAGE(E57:INDEX(57:57,COLUMN()-1)),0)</f>
        <v>0</v>
      </c>
      <c r="L57" s="61">
        <f t="shared" ref="L57:L63" si="14">K57/$K$64</f>
        <v>0</v>
      </c>
      <c r="M57" s="62"/>
    </row>
    <row r="58" ht="15.75" customHeight="1" outlineLevel="2">
      <c r="C58" s="43"/>
      <c r="D58" s="44" t="s">
        <v>70</v>
      </c>
      <c r="E58" s="41">
        <v>500.0</v>
      </c>
      <c r="F58" s="41"/>
      <c r="G58" s="41"/>
      <c r="H58" s="41"/>
      <c r="I58" s="41"/>
      <c r="J58" s="41"/>
      <c r="K58" s="30">
        <f t="shared" si="13"/>
        <v>500</v>
      </c>
      <c r="L58" s="61">
        <f t="shared" si="14"/>
        <v>0.7142857143</v>
      </c>
      <c r="M58" s="72"/>
    </row>
    <row r="59" ht="15.75" customHeight="1" outlineLevel="2">
      <c r="C59" s="43"/>
      <c r="D59" s="44" t="s">
        <v>71</v>
      </c>
      <c r="E59" s="41"/>
      <c r="F59" s="41"/>
      <c r="G59" s="41"/>
      <c r="H59" s="41"/>
      <c r="I59" s="41"/>
      <c r="J59" s="41"/>
      <c r="K59" s="30">
        <f t="shared" si="13"/>
        <v>0</v>
      </c>
      <c r="L59" s="61">
        <f t="shared" si="14"/>
        <v>0</v>
      </c>
      <c r="M59" s="72"/>
    </row>
    <row r="60" ht="15.0" customHeight="1" outlineLevel="2">
      <c r="C60" s="43"/>
      <c r="D60" s="44" t="s">
        <v>72</v>
      </c>
      <c r="E60" s="41"/>
      <c r="F60" s="41"/>
      <c r="G60" s="41"/>
      <c r="H60" s="41"/>
      <c r="I60" s="41"/>
      <c r="J60" s="41"/>
      <c r="K60" s="30">
        <f t="shared" si="13"/>
        <v>0</v>
      </c>
      <c r="L60" s="61">
        <f t="shared" si="14"/>
        <v>0</v>
      </c>
      <c r="M60" s="72"/>
    </row>
    <row r="61" ht="15.0" customHeight="1" outlineLevel="2">
      <c r="C61" s="43"/>
      <c r="D61" s="44" t="s">
        <v>73</v>
      </c>
      <c r="E61" s="41">
        <v>200.0</v>
      </c>
      <c r="F61" s="41"/>
      <c r="G61" s="41"/>
      <c r="H61" s="41"/>
      <c r="I61" s="41"/>
      <c r="J61" s="41"/>
      <c r="K61" s="30">
        <f t="shared" si="13"/>
        <v>200</v>
      </c>
      <c r="L61" s="61">
        <f t="shared" si="14"/>
        <v>0.2857142857</v>
      </c>
      <c r="M61" s="72"/>
    </row>
    <row r="62" ht="15.0" customHeight="1" outlineLevel="2">
      <c r="C62" s="43"/>
      <c r="D62" s="44" t="s">
        <v>74</v>
      </c>
      <c r="E62" s="45"/>
      <c r="F62" s="45"/>
      <c r="G62" s="45"/>
      <c r="H62" s="45"/>
      <c r="I62" s="45"/>
      <c r="J62" s="45"/>
      <c r="K62" s="30">
        <f t="shared" si="13"/>
        <v>0</v>
      </c>
      <c r="L62" s="61">
        <f t="shared" si="14"/>
        <v>0</v>
      </c>
      <c r="M62" s="73"/>
    </row>
    <row r="63" ht="15.75" customHeight="1" outlineLevel="2">
      <c r="C63" s="65"/>
      <c r="D63" s="44" t="s">
        <v>75</v>
      </c>
      <c r="E63" s="71"/>
      <c r="F63" s="71"/>
      <c r="G63" s="45"/>
      <c r="H63" s="45"/>
      <c r="I63" s="45"/>
      <c r="J63" s="45"/>
      <c r="K63" s="30">
        <f t="shared" si="13"/>
        <v>0</v>
      </c>
      <c r="L63" s="61">
        <f t="shared" si="14"/>
        <v>0</v>
      </c>
      <c r="M63" s="74"/>
    </row>
    <row r="64" ht="15.75" customHeight="1" outlineLevel="1">
      <c r="C64" s="53" t="s">
        <v>76</v>
      </c>
      <c r="D64" s="54"/>
      <c r="E64" s="55">
        <f t="shared" ref="E64:F64" si="15">SUM(E57:E63)</f>
        <v>700</v>
      </c>
      <c r="F64" s="55">
        <f t="shared" si="15"/>
        <v>0</v>
      </c>
      <c r="G64" s="55"/>
      <c r="H64" s="55"/>
      <c r="I64" s="55"/>
      <c r="J64" s="55"/>
      <c r="K64" s="55">
        <f>SUM(K57:K63)</f>
        <v>700</v>
      </c>
      <c r="L64" s="56">
        <f>K64/$K$95</f>
        <v>0.02414209346</v>
      </c>
      <c r="M64" s="57"/>
    </row>
    <row r="65" ht="15.0" customHeight="1" outlineLevel="2">
      <c r="C65" s="58" t="s">
        <v>77</v>
      </c>
      <c r="D65" s="40" t="s">
        <v>78</v>
      </c>
      <c r="E65" s="60">
        <v>6000.0</v>
      </c>
      <c r="F65" s="60"/>
      <c r="G65" s="60"/>
      <c r="H65" s="60"/>
      <c r="I65" s="60"/>
      <c r="J65" s="60"/>
      <c r="K65" s="30">
        <f t="shared" ref="K65:K71" si="16">IFERROR(AVERAGE(E65:INDEX(65:65,COLUMN()-1)),0)</f>
        <v>6000</v>
      </c>
      <c r="L65" s="61">
        <f t="shared" ref="L65:L71" si="17">K65/$K$72</f>
        <v>0.8219178082</v>
      </c>
      <c r="M65" s="75"/>
    </row>
    <row r="66" ht="15.0" customHeight="1" outlineLevel="2">
      <c r="C66" s="43"/>
      <c r="D66" s="40" t="s">
        <v>79</v>
      </c>
      <c r="E66" s="60">
        <v>1300.0</v>
      </c>
      <c r="F66" s="60"/>
      <c r="G66" s="60"/>
      <c r="H66" s="60"/>
      <c r="I66" s="60"/>
      <c r="J66" s="60"/>
      <c r="K66" s="30">
        <f t="shared" si="16"/>
        <v>1300</v>
      </c>
      <c r="L66" s="61">
        <f t="shared" si="17"/>
        <v>0.1780821918</v>
      </c>
      <c r="M66" s="72"/>
    </row>
    <row r="67" ht="15.0" customHeight="1" outlineLevel="2">
      <c r="C67" s="43"/>
      <c r="D67" s="44" t="s">
        <v>80</v>
      </c>
      <c r="E67" s="41">
        <v>0.0</v>
      </c>
      <c r="F67" s="41">
        <v>0.0</v>
      </c>
      <c r="G67" s="41"/>
      <c r="H67" s="41"/>
      <c r="I67" s="41"/>
      <c r="J67" s="41"/>
      <c r="K67" s="30">
        <f t="shared" si="16"/>
        <v>0</v>
      </c>
      <c r="L67" s="61">
        <f t="shared" si="17"/>
        <v>0</v>
      </c>
      <c r="M67" s="72"/>
    </row>
    <row r="68" ht="15.75" customHeight="1" outlineLevel="2">
      <c r="C68" s="43"/>
      <c r="D68" s="44" t="s">
        <v>81</v>
      </c>
      <c r="E68" s="41"/>
      <c r="F68" s="41"/>
      <c r="G68" s="41"/>
      <c r="H68" s="41"/>
      <c r="I68" s="41"/>
      <c r="J68" s="41"/>
      <c r="K68" s="30">
        <f t="shared" si="16"/>
        <v>0</v>
      </c>
      <c r="L68" s="61">
        <f t="shared" si="17"/>
        <v>0</v>
      </c>
      <c r="M68" s="76"/>
    </row>
    <row r="69" ht="15.75" customHeight="1" outlineLevel="2">
      <c r="C69" s="43"/>
      <c r="D69" s="77" t="s">
        <v>82</v>
      </c>
      <c r="E69" s="41"/>
      <c r="F69" s="41"/>
      <c r="G69" s="41"/>
      <c r="H69" s="41"/>
      <c r="I69" s="41"/>
      <c r="J69" s="41"/>
      <c r="K69" s="30">
        <f t="shared" si="16"/>
        <v>0</v>
      </c>
      <c r="L69" s="61">
        <f t="shared" si="17"/>
        <v>0</v>
      </c>
      <c r="M69" s="72"/>
    </row>
    <row r="70" ht="15.75" customHeight="1" outlineLevel="2">
      <c r="C70" s="43"/>
      <c r="D70" s="44" t="s">
        <v>83</v>
      </c>
      <c r="E70" s="41"/>
      <c r="F70" s="41"/>
      <c r="G70" s="41"/>
      <c r="H70" s="41"/>
      <c r="I70" s="41"/>
      <c r="J70" s="41"/>
      <c r="K70" s="30">
        <f t="shared" si="16"/>
        <v>0</v>
      </c>
      <c r="L70" s="61">
        <f t="shared" si="17"/>
        <v>0</v>
      </c>
      <c r="M70" s="72"/>
    </row>
    <row r="71" ht="15.75" customHeight="1" outlineLevel="2">
      <c r="C71" s="65"/>
      <c r="D71" s="77" t="s">
        <v>84</v>
      </c>
      <c r="E71" s="41"/>
      <c r="F71" s="41"/>
      <c r="G71" s="41"/>
      <c r="H71" s="41"/>
      <c r="I71" s="41"/>
      <c r="J71" s="41"/>
      <c r="K71" s="30">
        <f t="shared" si="16"/>
        <v>0</v>
      </c>
      <c r="L71" s="61">
        <f t="shared" si="17"/>
        <v>0</v>
      </c>
      <c r="M71" s="72"/>
    </row>
    <row r="72" ht="15.75" customHeight="1" outlineLevel="1">
      <c r="C72" s="53" t="s">
        <v>85</v>
      </c>
      <c r="D72" s="54"/>
      <c r="E72" s="55">
        <f t="shared" ref="E72:F72" si="18">SUM(E65:E71)</f>
        <v>7300</v>
      </c>
      <c r="F72" s="55">
        <f t="shared" si="18"/>
        <v>0</v>
      </c>
      <c r="G72" s="55"/>
      <c r="H72" s="55"/>
      <c r="I72" s="55"/>
      <c r="J72" s="55"/>
      <c r="K72" s="55">
        <f>SUM(K65:K71)</f>
        <v>7300</v>
      </c>
      <c r="L72" s="56">
        <f>K72/$K$95</f>
        <v>0.2517675461</v>
      </c>
      <c r="M72" s="57"/>
    </row>
    <row r="73" ht="15.0" customHeight="1" outlineLevel="2">
      <c r="C73" s="78" t="s">
        <v>86</v>
      </c>
      <c r="D73" s="40" t="s">
        <v>87</v>
      </c>
      <c r="E73" s="60">
        <v>10000.0</v>
      </c>
      <c r="F73" s="60"/>
      <c r="G73" s="60"/>
      <c r="H73" s="60"/>
      <c r="I73" s="60"/>
      <c r="J73" s="60"/>
      <c r="K73" s="30">
        <f t="shared" ref="K73:K76" si="19">IFERROR(AVERAGE(E73:INDEX(73:73,COLUMN()-1)),0)</f>
        <v>10000</v>
      </c>
      <c r="L73" s="61">
        <f t="shared" ref="L73:L76" si="20">K73/$K$77</f>
        <v>1</v>
      </c>
      <c r="M73" s="75"/>
    </row>
    <row r="74" ht="15.0" customHeight="1" outlineLevel="2">
      <c r="C74" s="43"/>
      <c r="D74" s="40" t="s">
        <v>88</v>
      </c>
      <c r="E74" s="60"/>
      <c r="F74" s="60"/>
      <c r="G74" s="60"/>
      <c r="H74" s="60"/>
      <c r="I74" s="60"/>
      <c r="J74" s="60"/>
      <c r="K74" s="30">
        <f t="shared" si="19"/>
        <v>0</v>
      </c>
      <c r="L74" s="61">
        <f t="shared" si="20"/>
        <v>0</v>
      </c>
      <c r="M74" s="75"/>
    </row>
    <row r="75" ht="15.0" customHeight="1" outlineLevel="2">
      <c r="C75" s="43"/>
      <c r="D75" s="44" t="s">
        <v>89</v>
      </c>
      <c r="E75" s="41"/>
      <c r="F75" s="41"/>
      <c r="G75" s="41"/>
      <c r="H75" s="41"/>
      <c r="I75" s="41"/>
      <c r="J75" s="41"/>
      <c r="K75" s="30">
        <f t="shared" si="19"/>
        <v>0</v>
      </c>
      <c r="L75" s="61">
        <f t="shared" si="20"/>
        <v>0</v>
      </c>
      <c r="M75" s="42"/>
    </row>
    <row r="76" ht="15.75" customHeight="1" outlineLevel="2">
      <c r="C76" s="49"/>
      <c r="D76" s="79" t="s">
        <v>90</v>
      </c>
      <c r="E76" s="71"/>
      <c r="F76" s="71"/>
      <c r="G76" s="45"/>
      <c r="H76" s="45"/>
      <c r="I76" s="45"/>
      <c r="J76" s="45"/>
      <c r="K76" s="30">
        <f t="shared" si="19"/>
        <v>0</v>
      </c>
      <c r="L76" s="61">
        <f t="shared" si="20"/>
        <v>0</v>
      </c>
      <c r="M76" s="80"/>
    </row>
    <row r="77" ht="15.75" customHeight="1" outlineLevel="1">
      <c r="C77" s="53" t="s">
        <v>91</v>
      </c>
      <c r="D77" s="54"/>
      <c r="E77" s="55">
        <f t="shared" ref="E77:F77" si="21">SUM(E73:E76)</f>
        <v>10000</v>
      </c>
      <c r="F77" s="55">
        <f t="shared" si="21"/>
        <v>0</v>
      </c>
      <c r="G77" s="55"/>
      <c r="H77" s="55"/>
      <c r="I77" s="55"/>
      <c r="J77" s="55"/>
      <c r="K77" s="55">
        <f>SUM(K73:K76)</f>
        <v>10000</v>
      </c>
      <c r="L77" s="56">
        <f>K77/$K$95</f>
        <v>0.3448870495</v>
      </c>
      <c r="M77" s="57"/>
    </row>
    <row r="78" ht="15.0" customHeight="1" outlineLevel="2">
      <c r="C78" s="58" t="s">
        <v>92</v>
      </c>
      <c r="D78" s="40" t="s">
        <v>93</v>
      </c>
      <c r="E78" s="60">
        <v>250.0</v>
      </c>
      <c r="F78" s="60"/>
      <c r="G78" s="60"/>
      <c r="H78" s="60"/>
      <c r="I78" s="60"/>
      <c r="J78" s="60"/>
      <c r="K78" s="30">
        <f t="shared" ref="K78:K79" si="22">IFERROR(AVERAGE(E78:INDEX(78:78,COLUMN()-1)),0)</f>
        <v>250</v>
      </c>
      <c r="L78" s="61">
        <f t="shared" ref="L78:L79" si="23">K78/$K$80</f>
        <v>0.3333333333</v>
      </c>
      <c r="M78" s="75"/>
    </row>
    <row r="79" ht="15.75" customHeight="1" outlineLevel="2">
      <c r="C79" s="65"/>
      <c r="D79" s="79" t="s">
        <v>94</v>
      </c>
      <c r="E79" s="71">
        <v>500.0</v>
      </c>
      <c r="F79" s="71"/>
      <c r="G79" s="45"/>
      <c r="H79" s="45"/>
      <c r="I79" s="45"/>
      <c r="J79" s="45"/>
      <c r="K79" s="30">
        <f t="shared" si="22"/>
        <v>500</v>
      </c>
      <c r="L79" s="61">
        <f t="shared" si="23"/>
        <v>0.6666666667</v>
      </c>
      <c r="M79" s="74"/>
    </row>
    <row r="80" ht="15.75" customHeight="1" outlineLevel="1">
      <c r="C80" s="53" t="s">
        <v>95</v>
      </c>
      <c r="D80" s="54"/>
      <c r="E80" s="55">
        <f t="shared" ref="E80:F80" si="24">SUM(E78:E79)</f>
        <v>750</v>
      </c>
      <c r="F80" s="55">
        <f t="shared" si="24"/>
        <v>0</v>
      </c>
      <c r="G80" s="55"/>
      <c r="H80" s="55"/>
      <c r="I80" s="55"/>
      <c r="J80" s="55"/>
      <c r="K80" s="55">
        <f>SUM(K78:K79)</f>
        <v>750</v>
      </c>
      <c r="L80" s="56">
        <f>K80/$K$95</f>
        <v>0.02586652871</v>
      </c>
      <c r="M80" s="57"/>
    </row>
    <row r="81" ht="15.0" customHeight="1" outlineLevel="2">
      <c r="C81" s="78" t="s">
        <v>96</v>
      </c>
      <c r="D81" s="40" t="s">
        <v>97</v>
      </c>
      <c r="E81" s="60"/>
      <c r="F81" s="60"/>
      <c r="G81" s="60"/>
      <c r="H81" s="60"/>
      <c r="I81" s="60"/>
      <c r="J81" s="60"/>
      <c r="K81" s="30">
        <f t="shared" ref="K81:K87" si="25">IFERROR(AVERAGE(E81:INDEX(81:81,COLUMN()-1)),0)</f>
        <v>0</v>
      </c>
      <c r="L81" s="61">
        <f t="shared" ref="L81:L87" si="26">K81/$K$88</f>
        <v>0</v>
      </c>
      <c r="M81" s="75"/>
    </row>
    <row r="82" ht="15.75" customHeight="1" outlineLevel="2">
      <c r="C82" s="43"/>
      <c r="D82" s="44" t="s">
        <v>98</v>
      </c>
      <c r="E82" s="41">
        <v>50.0</v>
      </c>
      <c r="F82" s="41"/>
      <c r="G82" s="41"/>
      <c r="H82" s="41"/>
      <c r="I82" s="41"/>
      <c r="J82" s="41"/>
      <c r="K82" s="30">
        <f t="shared" si="25"/>
        <v>50</v>
      </c>
      <c r="L82" s="61">
        <f t="shared" si="26"/>
        <v>1</v>
      </c>
      <c r="M82" s="42"/>
    </row>
    <row r="83" ht="15.0" customHeight="1" outlineLevel="2">
      <c r="C83" s="43"/>
      <c r="D83" s="44" t="s">
        <v>99</v>
      </c>
      <c r="E83" s="41"/>
      <c r="F83" s="41"/>
      <c r="G83" s="41"/>
      <c r="H83" s="41"/>
      <c r="I83" s="41"/>
      <c r="J83" s="41"/>
      <c r="K83" s="30">
        <f t="shared" si="25"/>
        <v>0</v>
      </c>
      <c r="L83" s="61">
        <f t="shared" si="26"/>
        <v>0</v>
      </c>
      <c r="M83" s="42"/>
    </row>
    <row r="84" ht="15.0" customHeight="1" outlineLevel="2">
      <c r="C84" s="43"/>
      <c r="D84" s="44" t="s">
        <v>100</v>
      </c>
      <c r="E84" s="41"/>
      <c r="F84" s="41"/>
      <c r="G84" s="41"/>
      <c r="H84" s="41"/>
      <c r="I84" s="41"/>
      <c r="J84" s="41"/>
      <c r="K84" s="30">
        <f t="shared" si="25"/>
        <v>0</v>
      </c>
      <c r="L84" s="61">
        <f t="shared" si="26"/>
        <v>0</v>
      </c>
      <c r="M84" s="42"/>
    </row>
    <row r="85" ht="15.0" customHeight="1" outlineLevel="2">
      <c r="C85" s="43"/>
      <c r="D85" s="81" t="s">
        <v>101</v>
      </c>
      <c r="E85" s="41"/>
      <c r="F85" s="41"/>
      <c r="G85" s="41"/>
      <c r="H85" s="41"/>
      <c r="I85" s="41"/>
      <c r="J85" s="41"/>
      <c r="K85" s="30">
        <f t="shared" si="25"/>
        <v>0</v>
      </c>
      <c r="L85" s="61">
        <f t="shared" si="26"/>
        <v>0</v>
      </c>
      <c r="M85" s="42"/>
    </row>
    <row r="86" ht="15.0" customHeight="1" outlineLevel="2">
      <c r="C86" s="43"/>
      <c r="D86" s="44" t="s">
        <v>102</v>
      </c>
      <c r="E86" s="41"/>
      <c r="F86" s="41"/>
      <c r="G86" s="41"/>
      <c r="H86" s="41"/>
      <c r="I86" s="41"/>
      <c r="J86" s="41"/>
      <c r="K86" s="30">
        <f t="shared" si="25"/>
        <v>0</v>
      </c>
      <c r="L86" s="61">
        <f t="shared" si="26"/>
        <v>0</v>
      </c>
      <c r="M86" s="42"/>
    </row>
    <row r="87" ht="15.0" customHeight="1" outlineLevel="2">
      <c r="C87" s="49"/>
      <c r="D87" s="44" t="s">
        <v>103</v>
      </c>
      <c r="E87" s="41"/>
      <c r="F87" s="41"/>
      <c r="G87" s="41"/>
      <c r="H87" s="41"/>
      <c r="I87" s="41"/>
      <c r="J87" s="41"/>
      <c r="K87" s="30">
        <f t="shared" si="25"/>
        <v>0</v>
      </c>
      <c r="L87" s="61">
        <f t="shared" si="26"/>
        <v>0</v>
      </c>
      <c r="M87" s="42"/>
    </row>
    <row r="88" ht="15.0" customHeight="1" outlineLevel="1">
      <c r="C88" s="53" t="s">
        <v>104</v>
      </c>
      <c r="D88" s="54"/>
      <c r="E88" s="55">
        <f>SUM(E81:E87)</f>
        <v>50</v>
      </c>
      <c r="F88" s="55"/>
      <c r="G88" s="55"/>
      <c r="H88" s="55"/>
      <c r="I88" s="55"/>
      <c r="J88" s="55"/>
      <c r="K88" s="55">
        <f>SUM(K81:K87)</f>
        <v>50</v>
      </c>
      <c r="L88" s="56">
        <f>K88/$K$95</f>
        <v>0.001724435247</v>
      </c>
      <c r="M88" s="57"/>
    </row>
    <row r="89" ht="15.0" customHeight="1" outlineLevel="2">
      <c r="C89" s="58" t="s">
        <v>105</v>
      </c>
      <c r="D89" s="44" t="s">
        <v>106</v>
      </c>
      <c r="E89" s="41">
        <v>1000.0</v>
      </c>
      <c r="F89" s="41"/>
      <c r="G89" s="41"/>
      <c r="H89" s="41"/>
      <c r="I89" s="41"/>
      <c r="J89" s="41"/>
      <c r="K89" s="30">
        <f t="shared" ref="K89:K90" si="27">IFERROR(AVERAGE(E89:INDEX(89:89,COLUMN()-1)),0)</f>
        <v>1000</v>
      </c>
      <c r="L89" s="31">
        <f t="shared" ref="L89:L90" si="28">K89/$K$91</f>
        <v>1</v>
      </c>
      <c r="M89" s="42"/>
    </row>
    <row r="90" ht="15.0" customHeight="1" outlineLevel="2">
      <c r="C90" s="65"/>
      <c r="D90" s="44" t="s">
        <v>107</v>
      </c>
      <c r="E90" s="60"/>
      <c r="F90" s="60"/>
      <c r="G90" s="60"/>
      <c r="H90" s="60"/>
      <c r="I90" s="60"/>
      <c r="J90" s="60"/>
      <c r="K90" s="30">
        <f t="shared" si="27"/>
        <v>0</v>
      </c>
      <c r="L90" s="31">
        <f t="shared" si="28"/>
        <v>0</v>
      </c>
      <c r="M90" s="75"/>
    </row>
    <row r="91" ht="15.0" customHeight="1" outlineLevel="1">
      <c r="C91" s="53" t="s">
        <v>108</v>
      </c>
      <c r="D91" s="53"/>
      <c r="E91" s="55">
        <f t="shared" ref="E91:F91" si="29">SUM(E89:E90)</f>
        <v>1000</v>
      </c>
      <c r="F91" s="55">
        <f t="shared" si="29"/>
        <v>0</v>
      </c>
      <c r="G91" s="55"/>
      <c r="H91" s="55"/>
      <c r="I91" s="55"/>
      <c r="J91" s="55"/>
      <c r="K91" s="55">
        <f>SUM(K89:K90)</f>
        <v>1000</v>
      </c>
      <c r="L91" s="56">
        <f>K91/$K$95</f>
        <v>0.03448870495</v>
      </c>
      <c r="M91" s="57"/>
    </row>
    <row r="92" ht="15.0" customHeight="1" outlineLevel="2">
      <c r="C92" s="82"/>
      <c r="D92" s="44" t="s">
        <v>109</v>
      </c>
      <c r="E92" s="60">
        <v>900.0</v>
      </c>
      <c r="F92" s="60"/>
      <c r="G92" s="60"/>
      <c r="H92" s="60"/>
      <c r="I92" s="60"/>
      <c r="J92" s="60"/>
      <c r="K92" s="30">
        <f t="array" ref="K92">IFERROR(AVERAGE(E92:INDEX(92:92,COLUMN()-1)),0)</f>
        <v>900</v>
      </c>
      <c r="L92" s="31">
        <f>K92/$K$93</f>
        <v>1</v>
      </c>
      <c r="M92" s="75"/>
    </row>
    <row r="93" ht="15.0" customHeight="1" outlineLevel="1">
      <c r="C93" s="53" t="s">
        <v>110</v>
      </c>
      <c r="D93" s="54"/>
      <c r="E93" s="83">
        <f t="shared" ref="E93:F93" si="30">SUM(E92)</f>
        <v>900</v>
      </c>
      <c r="F93" s="83">
        <f t="shared" si="30"/>
        <v>0</v>
      </c>
      <c r="G93" s="83"/>
      <c r="H93" s="83"/>
      <c r="I93" s="83"/>
      <c r="J93" s="83"/>
      <c r="K93" s="83">
        <f>SUM(K92)</f>
        <v>900</v>
      </c>
      <c r="L93" s="56">
        <f>K93/$K$95</f>
        <v>0.03103983445</v>
      </c>
      <c r="M93" s="54"/>
    </row>
    <row r="94" ht="15.75" customHeight="1">
      <c r="C94" s="84"/>
      <c r="D94" s="85"/>
      <c r="E94" s="86"/>
      <c r="F94" s="86"/>
      <c r="G94" s="86"/>
      <c r="H94" s="86"/>
      <c r="I94" s="86"/>
      <c r="J94" s="86"/>
      <c r="K94" s="87"/>
      <c r="L94" s="88"/>
      <c r="M94" s="72"/>
    </row>
    <row r="95" ht="13.5" customHeight="1">
      <c r="C95" s="89" t="s">
        <v>111</v>
      </c>
      <c r="D95" s="34"/>
      <c r="E95" s="90">
        <f t="shared" ref="E95:F95" si="31">E93+E91+E88+E80+E77+E72+E64+E56+E45+E34</f>
        <v>28995</v>
      </c>
      <c r="F95" s="90">
        <f t="shared" si="31"/>
        <v>0</v>
      </c>
      <c r="G95" s="90"/>
      <c r="H95" s="90"/>
      <c r="I95" s="90"/>
      <c r="J95" s="90"/>
      <c r="K95" s="90">
        <f>K93+K91+K88+K80+K77+K72+K64+K56+K45+K34</f>
        <v>28995</v>
      </c>
      <c r="L95" s="91"/>
      <c r="M95" s="90"/>
    </row>
    <row r="96" ht="13.5" customHeight="1">
      <c r="C96" s="38" t="s">
        <v>112</v>
      </c>
      <c r="D96" s="26"/>
      <c r="E96" s="26"/>
      <c r="F96" s="26"/>
      <c r="G96" s="26"/>
      <c r="H96" s="26"/>
      <c r="I96" s="26"/>
      <c r="J96" s="26"/>
      <c r="K96" s="26"/>
      <c r="L96" s="26"/>
      <c r="M96" s="27"/>
    </row>
    <row r="97" ht="15.0" customHeight="1" outlineLevel="2">
      <c r="C97" s="78" t="s">
        <v>113</v>
      </c>
      <c r="D97" s="77" t="s">
        <v>114</v>
      </c>
      <c r="E97" s="41"/>
      <c r="F97" s="41"/>
      <c r="G97" s="41"/>
      <c r="H97" s="41"/>
      <c r="I97" s="41"/>
      <c r="J97" s="41"/>
      <c r="K97" s="30">
        <f t="shared" ref="K97:K100" si="32">IFERROR(AVERAGE(E97:INDEX(97:97,COLUMN()-1)),0)</f>
        <v>0</v>
      </c>
      <c r="L97" s="61">
        <f t="shared" ref="L97:L100" si="33">K97/$K$101</f>
        <v>0</v>
      </c>
      <c r="M97" s="42"/>
    </row>
    <row r="98" ht="15.0" customHeight="1" outlineLevel="2">
      <c r="C98" s="43"/>
      <c r="D98" s="77" t="s">
        <v>115</v>
      </c>
      <c r="E98" s="41"/>
      <c r="F98" s="41"/>
      <c r="G98" s="41"/>
      <c r="H98" s="41"/>
      <c r="I98" s="41"/>
      <c r="J98" s="41"/>
      <c r="K98" s="30">
        <f t="shared" si="32"/>
        <v>0</v>
      </c>
      <c r="L98" s="61">
        <f t="shared" si="33"/>
        <v>0</v>
      </c>
      <c r="M98" s="72"/>
    </row>
    <row r="99" ht="15.0" customHeight="1" outlineLevel="2">
      <c r="C99" s="43"/>
      <c r="D99" s="77" t="s">
        <v>116</v>
      </c>
      <c r="E99" s="41"/>
      <c r="F99" s="41"/>
      <c r="G99" s="41"/>
      <c r="H99" s="41"/>
      <c r="I99" s="41"/>
      <c r="J99" s="41"/>
      <c r="K99" s="30">
        <f t="shared" si="32"/>
        <v>0</v>
      </c>
      <c r="L99" s="61">
        <f t="shared" si="33"/>
        <v>0</v>
      </c>
      <c r="M99" s="72"/>
    </row>
    <row r="100" ht="15.75" customHeight="1" outlineLevel="2">
      <c r="C100" s="65"/>
      <c r="D100" s="77" t="s">
        <v>117</v>
      </c>
      <c r="E100" s="71">
        <v>350.0</v>
      </c>
      <c r="F100" s="71"/>
      <c r="G100" s="45"/>
      <c r="H100" s="45"/>
      <c r="I100" s="45"/>
      <c r="J100" s="45"/>
      <c r="K100" s="30">
        <f t="shared" si="32"/>
        <v>350</v>
      </c>
      <c r="L100" s="61">
        <f t="shared" si="33"/>
        <v>1</v>
      </c>
      <c r="M100" s="80"/>
    </row>
    <row r="101" ht="15.75" customHeight="1" outlineLevel="1">
      <c r="C101" s="92" t="s">
        <v>118</v>
      </c>
      <c r="D101" s="54"/>
      <c r="E101" s="55">
        <f t="shared" ref="E101:F101" si="34">SUM(E97:E100)</f>
        <v>350</v>
      </c>
      <c r="F101" s="55">
        <f t="shared" si="34"/>
        <v>0</v>
      </c>
      <c r="G101" s="55"/>
      <c r="H101" s="55"/>
      <c r="I101" s="55"/>
      <c r="J101" s="55"/>
      <c r="K101" s="55">
        <f>SUM(K97:K100)</f>
        <v>350</v>
      </c>
      <c r="L101" s="56">
        <f>K101/$K$120</f>
        <v>0.2651515152</v>
      </c>
      <c r="M101" s="57"/>
    </row>
    <row r="102" ht="15.0" customHeight="1" outlineLevel="2">
      <c r="C102" s="78" t="s">
        <v>119</v>
      </c>
      <c r="D102" s="93" t="s">
        <v>120</v>
      </c>
      <c r="E102" s="60">
        <v>250.0</v>
      </c>
      <c r="F102" s="60"/>
      <c r="G102" s="60"/>
      <c r="H102" s="60"/>
      <c r="I102" s="60"/>
      <c r="J102" s="60"/>
      <c r="K102" s="30">
        <f t="shared" ref="K102:K106" si="35">IFERROR(AVERAGE(E102:INDEX(102:102,COLUMN()-1)),0)</f>
        <v>250</v>
      </c>
      <c r="L102" s="61">
        <f t="shared" ref="L102:L106" si="36">K102/$K$107</f>
        <v>1</v>
      </c>
      <c r="M102" s="75"/>
    </row>
    <row r="103" ht="15.0" customHeight="1" outlineLevel="2">
      <c r="C103" s="43"/>
      <c r="D103" s="77" t="s">
        <v>121</v>
      </c>
      <c r="E103" s="41"/>
      <c r="F103" s="41"/>
      <c r="G103" s="41"/>
      <c r="H103" s="41"/>
      <c r="I103" s="41"/>
      <c r="J103" s="41"/>
      <c r="K103" s="30">
        <f t="shared" si="35"/>
        <v>0</v>
      </c>
      <c r="L103" s="61">
        <f t="shared" si="36"/>
        <v>0</v>
      </c>
      <c r="M103" s="42"/>
    </row>
    <row r="104" ht="15.75" customHeight="1" outlineLevel="2">
      <c r="C104" s="43"/>
      <c r="D104" s="93" t="s">
        <v>122</v>
      </c>
      <c r="E104" s="60"/>
      <c r="F104" s="60"/>
      <c r="G104" s="60"/>
      <c r="H104" s="60"/>
      <c r="I104" s="60"/>
      <c r="J104" s="60"/>
      <c r="K104" s="30">
        <f t="shared" si="35"/>
        <v>0</v>
      </c>
      <c r="L104" s="61">
        <f t="shared" si="36"/>
        <v>0</v>
      </c>
      <c r="M104" s="72"/>
    </row>
    <row r="105" ht="15.75" customHeight="1" outlineLevel="2">
      <c r="C105" s="43"/>
      <c r="D105" s="77" t="s">
        <v>123</v>
      </c>
      <c r="E105" s="41"/>
      <c r="F105" s="41"/>
      <c r="G105" s="41"/>
      <c r="H105" s="41"/>
      <c r="I105" s="41"/>
      <c r="J105" s="41"/>
      <c r="K105" s="30">
        <f t="shared" si="35"/>
        <v>0</v>
      </c>
      <c r="L105" s="61">
        <f t="shared" si="36"/>
        <v>0</v>
      </c>
      <c r="M105" s="42"/>
    </row>
    <row r="106" ht="15.75" customHeight="1" outlineLevel="2">
      <c r="C106" s="49"/>
      <c r="D106" s="94" t="s">
        <v>124</v>
      </c>
      <c r="E106" s="60"/>
      <c r="F106" s="60"/>
      <c r="G106" s="60"/>
      <c r="H106" s="60"/>
      <c r="I106" s="60"/>
      <c r="J106" s="60"/>
      <c r="K106" s="30">
        <f t="shared" si="35"/>
        <v>0</v>
      </c>
      <c r="L106" s="61">
        <f t="shared" si="36"/>
        <v>0</v>
      </c>
      <c r="M106" s="72"/>
    </row>
    <row r="107" ht="15.75" customHeight="1" outlineLevel="1">
      <c r="C107" s="95" t="s">
        <v>125</v>
      </c>
      <c r="D107" s="96"/>
      <c r="E107" s="55">
        <f t="shared" ref="E107:F107" si="37">SUM(E102:E106)</f>
        <v>250</v>
      </c>
      <c r="F107" s="55">
        <f t="shared" si="37"/>
        <v>0</v>
      </c>
      <c r="G107" s="55"/>
      <c r="H107" s="55"/>
      <c r="I107" s="55"/>
      <c r="J107" s="55"/>
      <c r="K107" s="55">
        <f>SUM(K102:K106)</f>
        <v>250</v>
      </c>
      <c r="L107" s="56">
        <f>K107/$K$120</f>
        <v>0.1893939394</v>
      </c>
      <c r="M107" s="57"/>
    </row>
    <row r="108" ht="15.0" customHeight="1" outlineLevel="2">
      <c r="C108" s="97" t="s">
        <v>126</v>
      </c>
      <c r="D108" s="93" t="s">
        <v>127</v>
      </c>
      <c r="E108" s="60"/>
      <c r="F108" s="60"/>
      <c r="G108" s="60"/>
      <c r="H108" s="60"/>
      <c r="I108" s="60"/>
      <c r="J108" s="60"/>
      <c r="K108" s="30">
        <f t="shared" ref="K108:K112" si="38">IFERROR(AVERAGE(E108:INDEX(108:108,COLUMN()-1)),0)</f>
        <v>0</v>
      </c>
      <c r="L108" s="61">
        <f t="shared" ref="L108:L112" si="39">K108/$K$113</f>
        <v>0</v>
      </c>
      <c r="M108" s="62"/>
    </row>
    <row r="109" ht="15.0" customHeight="1" outlineLevel="2">
      <c r="C109" s="98"/>
      <c r="D109" s="77" t="s">
        <v>128</v>
      </c>
      <c r="E109" s="41">
        <v>600.0</v>
      </c>
      <c r="F109" s="41"/>
      <c r="G109" s="41"/>
      <c r="H109" s="41"/>
      <c r="I109" s="41"/>
      <c r="J109" s="41"/>
      <c r="K109" s="30">
        <f t="shared" si="38"/>
        <v>600</v>
      </c>
      <c r="L109" s="61">
        <f t="shared" si="39"/>
        <v>1</v>
      </c>
      <c r="M109" s="76"/>
    </row>
    <row r="110" ht="15.0" customHeight="1" outlineLevel="2">
      <c r="C110" s="98"/>
      <c r="D110" s="77" t="s">
        <v>129</v>
      </c>
      <c r="E110" s="41"/>
      <c r="F110" s="41"/>
      <c r="G110" s="41"/>
      <c r="H110" s="41"/>
      <c r="I110" s="41"/>
      <c r="J110" s="41"/>
      <c r="K110" s="30">
        <f t="shared" si="38"/>
        <v>0</v>
      </c>
      <c r="L110" s="61">
        <f t="shared" si="39"/>
        <v>0</v>
      </c>
      <c r="M110" s="72"/>
    </row>
    <row r="111" ht="15.0" customHeight="1" outlineLevel="2">
      <c r="C111" s="98"/>
      <c r="D111" s="77" t="s">
        <v>130</v>
      </c>
      <c r="E111" s="41"/>
      <c r="F111" s="41"/>
      <c r="G111" s="41"/>
      <c r="H111" s="41"/>
      <c r="I111" s="41"/>
      <c r="J111" s="41"/>
      <c r="K111" s="30">
        <f t="shared" si="38"/>
        <v>0</v>
      </c>
      <c r="L111" s="61">
        <f t="shared" si="39"/>
        <v>0</v>
      </c>
      <c r="M111" s="72"/>
    </row>
    <row r="112" ht="15.0" customHeight="1" outlineLevel="2">
      <c r="C112" s="99"/>
      <c r="D112" s="77" t="s">
        <v>131</v>
      </c>
      <c r="E112" s="41"/>
      <c r="F112" s="41"/>
      <c r="G112" s="41"/>
      <c r="H112" s="41"/>
      <c r="I112" s="41"/>
      <c r="J112" s="41"/>
      <c r="K112" s="30">
        <f t="shared" si="38"/>
        <v>0</v>
      </c>
      <c r="L112" s="61">
        <f t="shared" si="39"/>
        <v>0</v>
      </c>
      <c r="M112" s="42"/>
    </row>
    <row r="113" ht="15.0" customHeight="1" outlineLevel="1">
      <c r="C113" s="95" t="s">
        <v>132</v>
      </c>
      <c r="D113" s="96"/>
      <c r="E113" s="55">
        <f t="shared" ref="E113:F113" si="40">SUM(E108:E112)</f>
        <v>600</v>
      </c>
      <c r="F113" s="55">
        <f t="shared" si="40"/>
        <v>0</v>
      </c>
      <c r="G113" s="55"/>
      <c r="H113" s="55"/>
      <c r="I113" s="55"/>
      <c r="J113" s="55"/>
      <c r="K113" s="55">
        <f>SUM(K108:K112)</f>
        <v>600</v>
      </c>
      <c r="L113" s="56">
        <f>K113/$K$120</f>
        <v>0.4545454545</v>
      </c>
      <c r="M113" s="57"/>
    </row>
    <row r="114" ht="15.0" customHeight="1" outlineLevel="2">
      <c r="C114" s="100" t="s">
        <v>96</v>
      </c>
      <c r="D114" s="77" t="s">
        <v>133</v>
      </c>
      <c r="E114" s="41"/>
      <c r="F114" s="41"/>
      <c r="G114" s="41"/>
      <c r="H114" s="41"/>
      <c r="I114" s="41"/>
      <c r="J114" s="41"/>
      <c r="K114" s="30">
        <f t="shared" ref="K114:K118" si="41">IFERROR(AVERAGE(E114:INDEX(114:114,COLUMN()-1)),0)</f>
        <v>0</v>
      </c>
      <c r="L114" s="61">
        <f t="shared" ref="L114:L118" si="42">K114/$K$119</f>
        <v>0</v>
      </c>
      <c r="M114" s="72"/>
    </row>
    <row r="115" ht="15.0" customHeight="1" outlineLevel="2">
      <c r="C115" s="101"/>
      <c r="D115" s="77" t="s">
        <v>134</v>
      </c>
      <c r="E115" s="41"/>
      <c r="F115" s="41"/>
      <c r="G115" s="41"/>
      <c r="H115" s="41"/>
      <c r="I115" s="41"/>
      <c r="J115" s="41"/>
      <c r="K115" s="30">
        <f t="shared" si="41"/>
        <v>0</v>
      </c>
      <c r="L115" s="61">
        <f t="shared" si="42"/>
        <v>0</v>
      </c>
      <c r="M115" s="72"/>
    </row>
    <row r="116" ht="15.0" customHeight="1" outlineLevel="2">
      <c r="C116" s="101"/>
      <c r="D116" s="81" t="s">
        <v>135</v>
      </c>
      <c r="E116" s="41"/>
      <c r="F116" s="41"/>
      <c r="G116" s="41"/>
      <c r="H116" s="41"/>
      <c r="I116" s="41"/>
      <c r="J116" s="41"/>
      <c r="K116" s="30">
        <f t="shared" si="41"/>
        <v>0</v>
      </c>
      <c r="L116" s="61">
        <f t="shared" si="42"/>
        <v>0</v>
      </c>
      <c r="M116" s="42"/>
    </row>
    <row r="117" ht="15.0" customHeight="1" outlineLevel="2">
      <c r="C117" s="101"/>
      <c r="D117" s="77" t="s">
        <v>136</v>
      </c>
      <c r="E117" s="41"/>
      <c r="F117" s="41"/>
      <c r="G117" s="41"/>
      <c r="H117" s="41"/>
      <c r="I117" s="41"/>
      <c r="J117" s="41"/>
      <c r="K117" s="30">
        <f t="shared" si="41"/>
        <v>0</v>
      </c>
      <c r="L117" s="61">
        <f t="shared" si="42"/>
        <v>0</v>
      </c>
      <c r="M117" s="42"/>
    </row>
    <row r="118" ht="15.0" customHeight="1" outlineLevel="2">
      <c r="C118" s="101"/>
      <c r="D118" s="93" t="s">
        <v>137</v>
      </c>
      <c r="E118" s="41">
        <v>120.0</v>
      </c>
      <c r="F118" s="41"/>
      <c r="G118" s="41"/>
      <c r="H118" s="41"/>
      <c r="I118" s="41"/>
      <c r="J118" s="41"/>
      <c r="K118" s="30">
        <f t="shared" si="41"/>
        <v>120</v>
      </c>
      <c r="L118" s="61">
        <f t="shared" si="42"/>
        <v>1</v>
      </c>
      <c r="M118" s="42"/>
    </row>
    <row r="119" ht="15.0" customHeight="1" outlineLevel="1">
      <c r="C119" s="95" t="s">
        <v>104</v>
      </c>
      <c r="D119" s="96"/>
      <c r="E119" s="55">
        <f t="shared" ref="E119:F119" si="43">SUM(E114:E118)</f>
        <v>120</v>
      </c>
      <c r="F119" s="55">
        <f t="shared" si="43"/>
        <v>0</v>
      </c>
      <c r="G119" s="55"/>
      <c r="H119" s="55"/>
      <c r="I119" s="55"/>
      <c r="J119" s="55"/>
      <c r="K119" s="55">
        <f>SUM(K114:K118)</f>
        <v>120</v>
      </c>
      <c r="L119" s="56">
        <f>K119/$K$120</f>
        <v>0.09090909091</v>
      </c>
      <c r="M119" s="57"/>
    </row>
    <row r="120" ht="13.5" customHeight="1">
      <c r="C120" s="102" t="s">
        <v>138</v>
      </c>
      <c r="D120" s="34"/>
      <c r="E120" s="103">
        <f t="shared" ref="E120:F120" si="44">E119+E113+E107+E101</f>
        <v>1320</v>
      </c>
      <c r="F120" s="103">
        <f t="shared" si="44"/>
        <v>0</v>
      </c>
      <c r="G120" s="103"/>
      <c r="H120" s="103"/>
      <c r="I120" s="103"/>
      <c r="J120" s="103"/>
      <c r="K120" s="103">
        <f>K119+K113+K107+K101</f>
        <v>1320</v>
      </c>
      <c r="L120" s="104"/>
      <c r="M120" s="103"/>
    </row>
    <row r="121" ht="13.5" customHeight="1">
      <c r="C121" s="105"/>
      <c r="D121" s="106"/>
      <c r="E121" s="107"/>
      <c r="F121" s="107"/>
      <c r="G121" s="107"/>
      <c r="H121" s="107"/>
      <c r="I121" s="107"/>
      <c r="J121" s="107"/>
      <c r="K121" s="107"/>
      <c r="L121" s="108"/>
      <c r="M121" s="109"/>
    </row>
    <row r="122" ht="13.5" customHeight="1">
      <c r="C122" s="105"/>
      <c r="D122" s="106"/>
      <c r="E122" s="107"/>
      <c r="F122" s="107"/>
      <c r="G122" s="107"/>
      <c r="H122" s="107"/>
      <c r="I122" s="107"/>
      <c r="J122" s="107"/>
      <c r="K122" s="107"/>
      <c r="L122" s="108"/>
      <c r="M122" s="109"/>
    </row>
    <row r="123" ht="13.5" customHeight="1">
      <c r="C123" s="110"/>
      <c r="D123" s="111"/>
      <c r="E123" s="112"/>
      <c r="F123" s="112"/>
      <c r="G123" s="112"/>
      <c r="H123" s="112"/>
      <c r="I123" s="112"/>
      <c r="J123" s="112"/>
      <c r="K123" s="112"/>
      <c r="L123" s="113"/>
      <c r="M123" s="114"/>
    </row>
    <row r="124" ht="13.5" customHeight="1">
      <c r="C124" s="115" t="s">
        <v>28</v>
      </c>
      <c r="D124" s="116"/>
      <c r="E124" s="117">
        <f t="shared" ref="E124:F124" si="45">E20</f>
        <v>31000</v>
      </c>
      <c r="F124" s="117">
        <f t="shared" si="45"/>
        <v>0</v>
      </c>
      <c r="G124" s="117"/>
      <c r="H124" s="117"/>
      <c r="I124" s="117"/>
      <c r="J124" s="117"/>
      <c r="K124" s="117">
        <f>K20</f>
        <v>31000</v>
      </c>
      <c r="L124" s="118"/>
      <c r="M124" s="119"/>
    </row>
    <row r="125" ht="13.5" customHeight="1">
      <c r="C125" s="120" t="s">
        <v>139</v>
      </c>
      <c r="D125" s="121"/>
      <c r="E125" s="122">
        <f t="shared" ref="E125:F125" si="46">E95+E120</f>
        <v>30315</v>
      </c>
      <c r="F125" s="122">
        <f t="shared" si="46"/>
        <v>0</v>
      </c>
      <c r="G125" s="122"/>
      <c r="H125" s="122"/>
      <c r="I125" s="122"/>
      <c r="J125" s="122"/>
      <c r="K125" s="122">
        <f>K95+K120</f>
        <v>30315</v>
      </c>
      <c r="L125" s="123"/>
      <c r="M125" s="124"/>
    </row>
    <row r="126" ht="13.5" customHeight="1">
      <c r="C126" s="125" t="s">
        <v>140</v>
      </c>
      <c r="D126" s="126"/>
      <c r="E126" s="127">
        <f t="shared" ref="E126:F126" si="47">E124-E125</f>
        <v>685</v>
      </c>
      <c r="F126" s="127">
        <f t="shared" si="47"/>
        <v>0</v>
      </c>
      <c r="G126" s="127"/>
      <c r="H126" s="127"/>
      <c r="I126" s="127"/>
      <c r="J126" s="127"/>
      <c r="K126" s="127">
        <f>K124-K125</f>
        <v>685</v>
      </c>
      <c r="L126" s="128"/>
      <c r="M126" s="129"/>
    </row>
    <row r="127" ht="13.5" customHeight="1">
      <c r="L127" s="130"/>
    </row>
    <row r="128" ht="13.5" customHeight="1">
      <c r="L128" s="130"/>
    </row>
    <row r="129" ht="13.5" customHeight="1">
      <c r="K129" s="131"/>
      <c r="L129" s="130"/>
    </row>
    <row r="130" ht="13.5" customHeight="1">
      <c r="L130" s="130"/>
    </row>
    <row r="131" ht="13.5" customHeight="1">
      <c r="L131" s="130"/>
    </row>
    <row r="132" ht="13.5" customHeight="1">
      <c r="L132" s="130"/>
    </row>
    <row r="133" ht="13.5" customHeight="1">
      <c r="L133" s="130"/>
    </row>
    <row r="134" ht="13.5" customHeight="1">
      <c r="L134" s="130"/>
    </row>
    <row r="135" ht="13.5" customHeight="1">
      <c r="L135" s="130"/>
    </row>
    <row r="136" ht="13.5" customHeight="1">
      <c r="L136" s="130"/>
    </row>
    <row r="137" ht="13.5" customHeight="1">
      <c r="L137" s="130"/>
    </row>
    <row r="138" ht="13.5" customHeight="1">
      <c r="L138" s="130"/>
    </row>
    <row r="139" ht="13.5" customHeight="1">
      <c r="L139" s="130"/>
    </row>
    <row r="140" ht="13.5" customHeight="1">
      <c r="L140" s="130"/>
    </row>
    <row r="141" ht="13.5" customHeight="1">
      <c r="L141" s="130"/>
    </row>
    <row r="142" ht="13.5" customHeight="1">
      <c r="L142" s="130"/>
    </row>
    <row r="143" ht="13.5" customHeight="1">
      <c r="L143" s="130"/>
    </row>
    <row r="144" ht="13.5" customHeight="1">
      <c r="L144" s="130"/>
    </row>
    <row r="145" ht="13.5" customHeight="1">
      <c r="L145" s="130"/>
    </row>
    <row r="146" ht="13.5" customHeight="1">
      <c r="L146" s="130"/>
    </row>
    <row r="147" ht="13.5" customHeight="1">
      <c r="L147" s="130"/>
    </row>
    <row r="148" ht="13.5" customHeight="1">
      <c r="L148" s="130"/>
    </row>
    <row r="149" ht="13.5" customHeight="1">
      <c r="L149" s="130"/>
    </row>
    <row r="150" ht="13.5" customHeight="1">
      <c r="L150" s="130"/>
    </row>
    <row r="151" ht="13.5" customHeight="1">
      <c r="L151" s="130"/>
    </row>
    <row r="152" ht="13.5" customHeight="1">
      <c r="L152" s="130"/>
    </row>
    <row r="153" ht="13.5" customHeight="1">
      <c r="L153" s="130"/>
    </row>
    <row r="154" ht="13.5" customHeight="1">
      <c r="L154" s="130"/>
    </row>
    <row r="155" ht="13.5" customHeight="1">
      <c r="L155" s="130"/>
    </row>
    <row r="156" ht="13.5" customHeight="1">
      <c r="L156" s="130"/>
    </row>
    <row r="157" ht="13.5" customHeight="1">
      <c r="L157" s="130"/>
    </row>
    <row r="158" ht="13.5" customHeight="1">
      <c r="L158" s="130"/>
    </row>
    <row r="159" ht="13.5" customHeight="1">
      <c r="L159" s="130"/>
    </row>
    <row r="160" ht="13.5" customHeight="1">
      <c r="L160" s="130"/>
    </row>
    <row r="161" ht="13.5" customHeight="1">
      <c r="L161" s="130"/>
    </row>
    <row r="162" ht="13.5" customHeight="1">
      <c r="L162" s="130"/>
    </row>
    <row r="163" ht="13.5" customHeight="1">
      <c r="L163" s="130"/>
    </row>
    <row r="164" ht="13.5" customHeight="1">
      <c r="L164" s="130"/>
    </row>
    <row r="165" ht="13.5" customHeight="1">
      <c r="L165" s="130"/>
    </row>
    <row r="166" ht="13.5" customHeight="1">
      <c r="L166" s="130"/>
    </row>
    <row r="167" ht="13.5" customHeight="1">
      <c r="L167" s="130"/>
    </row>
    <row r="168" ht="13.5" customHeight="1">
      <c r="L168" s="130"/>
    </row>
    <row r="169" ht="13.5" customHeight="1">
      <c r="L169" s="130"/>
    </row>
    <row r="170" ht="13.5" customHeight="1">
      <c r="L170" s="130"/>
    </row>
    <row r="171" ht="13.5" customHeight="1">
      <c r="L171" s="130"/>
    </row>
    <row r="172" ht="13.5" customHeight="1">
      <c r="L172" s="130"/>
    </row>
    <row r="173" ht="13.5" customHeight="1">
      <c r="L173" s="130"/>
    </row>
    <row r="174" ht="13.5" customHeight="1">
      <c r="L174" s="130"/>
    </row>
    <row r="175" ht="13.5" customHeight="1">
      <c r="L175" s="130"/>
    </row>
    <row r="176" ht="13.5" customHeight="1">
      <c r="L176" s="130"/>
    </row>
    <row r="177" ht="13.5" customHeight="1">
      <c r="L177" s="130"/>
    </row>
    <row r="178" ht="13.5" customHeight="1">
      <c r="L178" s="130"/>
    </row>
    <row r="179" ht="13.5" customHeight="1">
      <c r="L179" s="130"/>
    </row>
    <row r="180" ht="13.5" customHeight="1">
      <c r="L180" s="130"/>
    </row>
    <row r="181" ht="13.5" customHeight="1">
      <c r="L181" s="130"/>
    </row>
    <row r="182" ht="13.5" customHeight="1">
      <c r="L182" s="130"/>
    </row>
    <row r="183" ht="13.5" customHeight="1">
      <c r="L183" s="130"/>
    </row>
    <row r="184" ht="13.5" customHeight="1">
      <c r="L184" s="130"/>
    </row>
    <row r="185" ht="13.5" customHeight="1">
      <c r="L185" s="130"/>
    </row>
    <row r="186" ht="13.5" customHeight="1">
      <c r="L186" s="130"/>
    </row>
    <row r="187" ht="13.5" customHeight="1">
      <c r="L187" s="130"/>
    </row>
    <row r="188" ht="13.5" customHeight="1">
      <c r="L188" s="130"/>
    </row>
    <row r="189" ht="13.5" customHeight="1">
      <c r="L189" s="130"/>
    </row>
    <row r="190" ht="13.5" customHeight="1">
      <c r="L190" s="130"/>
    </row>
    <row r="191" ht="13.5" customHeight="1">
      <c r="L191" s="130"/>
    </row>
    <row r="192" ht="13.5" customHeight="1">
      <c r="L192" s="130"/>
    </row>
    <row r="193" ht="13.5" customHeight="1">
      <c r="L193" s="130"/>
    </row>
    <row r="194" ht="13.5" customHeight="1">
      <c r="L194" s="130"/>
    </row>
    <row r="195" ht="13.5" customHeight="1">
      <c r="L195" s="130"/>
    </row>
    <row r="196" ht="13.5" customHeight="1">
      <c r="L196" s="130"/>
    </row>
    <row r="197" ht="13.5" customHeight="1">
      <c r="L197" s="130"/>
    </row>
    <row r="198" ht="13.5" customHeight="1">
      <c r="L198" s="130"/>
    </row>
    <row r="199" ht="13.5" customHeight="1">
      <c r="L199" s="130"/>
    </row>
    <row r="200" ht="13.5" customHeight="1">
      <c r="L200" s="130"/>
    </row>
    <row r="201" ht="13.5" customHeight="1">
      <c r="L201" s="130"/>
    </row>
    <row r="202" ht="13.5" customHeight="1">
      <c r="L202" s="130"/>
    </row>
    <row r="203" ht="13.5" customHeight="1">
      <c r="L203" s="130"/>
    </row>
    <row r="204" ht="13.5" customHeight="1">
      <c r="L204" s="130"/>
    </row>
    <row r="205" ht="13.5" customHeight="1">
      <c r="L205" s="130"/>
    </row>
    <row r="206" ht="13.5" customHeight="1">
      <c r="L206" s="130"/>
    </row>
    <row r="207" ht="13.5" customHeight="1">
      <c r="L207" s="130"/>
    </row>
    <row r="208" ht="13.5" customHeight="1">
      <c r="L208" s="130"/>
    </row>
    <row r="209" ht="13.5" customHeight="1">
      <c r="L209" s="130"/>
    </row>
    <row r="210" ht="13.5" customHeight="1">
      <c r="L210" s="130"/>
    </row>
    <row r="211" ht="13.5" customHeight="1">
      <c r="L211" s="130"/>
    </row>
    <row r="212" ht="13.5" customHeight="1">
      <c r="L212" s="130"/>
    </row>
    <row r="213" ht="13.5" customHeight="1">
      <c r="L213" s="130"/>
    </row>
    <row r="214" ht="13.5" customHeight="1">
      <c r="L214" s="130"/>
    </row>
    <row r="215" ht="13.5" customHeight="1">
      <c r="L215" s="130"/>
    </row>
    <row r="216" ht="13.5" customHeight="1">
      <c r="L216" s="130"/>
    </row>
    <row r="217" ht="13.5" customHeight="1">
      <c r="L217" s="130"/>
    </row>
    <row r="218" ht="13.5" customHeight="1">
      <c r="L218" s="130"/>
    </row>
    <row r="219" ht="13.5" customHeight="1">
      <c r="L219" s="130"/>
    </row>
    <row r="220" ht="13.5" customHeight="1">
      <c r="L220" s="130"/>
    </row>
    <row r="221" ht="13.5" customHeight="1">
      <c r="L221" s="130"/>
    </row>
    <row r="222" ht="13.5" customHeight="1">
      <c r="L222" s="130"/>
    </row>
    <row r="223" ht="13.5" customHeight="1">
      <c r="L223" s="130"/>
    </row>
    <row r="224" ht="13.5" customHeight="1">
      <c r="L224" s="130"/>
    </row>
    <row r="225" ht="13.5" customHeight="1">
      <c r="L225" s="130"/>
    </row>
    <row r="226" ht="13.5" customHeight="1">
      <c r="L226" s="130"/>
    </row>
    <row r="227" ht="13.5" customHeight="1">
      <c r="L227" s="130"/>
    </row>
    <row r="228" ht="13.5" customHeight="1">
      <c r="L228" s="130"/>
    </row>
    <row r="229" ht="13.5" customHeight="1">
      <c r="L229" s="130"/>
    </row>
    <row r="230" ht="13.5" customHeight="1">
      <c r="L230" s="130"/>
    </row>
    <row r="231" ht="13.5" customHeight="1">
      <c r="L231" s="130"/>
    </row>
    <row r="232" ht="13.5" customHeight="1">
      <c r="L232" s="130"/>
    </row>
    <row r="233" ht="13.5" customHeight="1">
      <c r="L233" s="130"/>
    </row>
    <row r="234" ht="13.5" customHeight="1">
      <c r="L234" s="130"/>
    </row>
    <row r="235" ht="13.5" customHeight="1">
      <c r="L235" s="130"/>
    </row>
    <row r="236" ht="13.5" customHeight="1">
      <c r="L236" s="130"/>
    </row>
    <row r="237" ht="13.5" customHeight="1">
      <c r="L237" s="130"/>
    </row>
    <row r="238" ht="13.5" customHeight="1">
      <c r="L238" s="130"/>
    </row>
    <row r="239" ht="13.5" customHeight="1">
      <c r="L239" s="130"/>
    </row>
    <row r="240" ht="13.5" customHeight="1">
      <c r="L240" s="130"/>
    </row>
    <row r="241" ht="13.5" customHeight="1">
      <c r="L241" s="130"/>
    </row>
    <row r="242" ht="13.5" customHeight="1">
      <c r="L242" s="130"/>
    </row>
    <row r="243" ht="13.5" customHeight="1">
      <c r="L243" s="130"/>
    </row>
    <row r="244" ht="13.5" customHeight="1">
      <c r="L244" s="130"/>
    </row>
    <row r="245" ht="13.5" customHeight="1">
      <c r="L245" s="130"/>
    </row>
    <row r="246" ht="13.5" customHeight="1">
      <c r="L246" s="130"/>
    </row>
    <row r="247" ht="13.5" customHeight="1">
      <c r="L247" s="130"/>
    </row>
    <row r="248" ht="13.5" customHeight="1">
      <c r="L248" s="130"/>
    </row>
    <row r="249" ht="13.5" customHeight="1">
      <c r="L249" s="130"/>
    </row>
    <row r="250" ht="13.5" customHeight="1">
      <c r="L250" s="130"/>
    </row>
    <row r="251" ht="13.5" customHeight="1">
      <c r="L251" s="130"/>
    </row>
    <row r="252" ht="13.5" customHeight="1">
      <c r="L252" s="130"/>
    </row>
    <row r="253" ht="13.5" customHeight="1">
      <c r="L253" s="130"/>
    </row>
    <row r="254" ht="13.5" customHeight="1">
      <c r="L254" s="130"/>
    </row>
    <row r="255" ht="13.5" customHeight="1">
      <c r="L255" s="130"/>
    </row>
    <row r="256" ht="13.5" customHeight="1">
      <c r="L256" s="130"/>
    </row>
    <row r="257" ht="13.5" customHeight="1">
      <c r="L257" s="130"/>
    </row>
    <row r="258" ht="13.5" customHeight="1">
      <c r="L258" s="130"/>
    </row>
    <row r="259" ht="13.5" customHeight="1">
      <c r="L259" s="130"/>
    </row>
    <row r="260" ht="13.5" customHeight="1">
      <c r="L260" s="130"/>
    </row>
    <row r="261" ht="13.5" customHeight="1">
      <c r="L261" s="130"/>
    </row>
    <row r="262" ht="13.5" customHeight="1">
      <c r="L262" s="130"/>
    </row>
    <row r="263" ht="13.5" customHeight="1">
      <c r="L263" s="130"/>
    </row>
    <row r="264" ht="13.5" customHeight="1">
      <c r="L264" s="130"/>
    </row>
    <row r="265" ht="13.5" customHeight="1">
      <c r="L265" s="130"/>
    </row>
    <row r="266" ht="13.5" customHeight="1">
      <c r="L266" s="130"/>
    </row>
    <row r="267" ht="13.5" customHeight="1">
      <c r="L267" s="130"/>
    </row>
    <row r="268" ht="13.5" customHeight="1">
      <c r="L268" s="130"/>
    </row>
    <row r="269" ht="13.5" customHeight="1">
      <c r="L269" s="130"/>
    </row>
    <row r="270" ht="13.5" customHeight="1">
      <c r="L270" s="130"/>
    </row>
    <row r="271" ht="13.5" customHeight="1">
      <c r="L271" s="130"/>
    </row>
    <row r="272" ht="13.5" customHeight="1">
      <c r="L272" s="130"/>
    </row>
    <row r="273" ht="13.5" customHeight="1">
      <c r="L273" s="130"/>
    </row>
    <row r="274" ht="13.5" customHeight="1">
      <c r="L274" s="130"/>
    </row>
    <row r="275" ht="13.5" customHeight="1">
      <c r="L275" s="130"/>
    </row>
    <row r="276" ht="13.5" customHeight="1">
      <c r="L276" s="130"/>
    </row>
    <row r="277" ht="13.5" customHeight="1">
      <c r="L277" s="130"/>
    </row>
    <row r="278" ht="13.5" customHeight="1">
      <c r="L278" s="130"/>
    </row>
    <row r="279" ht="13.5" customHeight="1">
      <c r="L279" s="130"/>
    </row>
    <row r="280" ht="13.5" customHeight="1">
      <c r="L280" s="130"/>
    </row>
    <row r="281" ht="13.5" customHeight="1">
      <c r="L281" s="130"/>
    </row>
    <row r="282" ht="13.5" customHeight="1">
      <c r="L282" s="130"/>
    </row>
    <row r="283" ht="13.5" customHeight="1">
      <c r="L283" s="130"/>
    </row>
    <row r="284" ht="13.5" customHeight="1">
      <c r="L284" s="130"/>
    </row>
    <row r="285" ht="13.5" customHeight="1">
      <c r="L285" s="130"/>
    </row>
    <row r="286" ht="13.5" customHeight="1">
      <c r="L286" s="130"/>
    </row>
    <row r="287" ht="13.5" customHeight="1">
      <c r="L287" s="130"/>
    </row>
    <row r="288" ht="13.5" customHeight="1">
      <c r="L288" s="130"/>
    </row>
    <row r="289" ht="13.5" customHeight="1">
      <c r="L289" s="130"/>
    </row>
    <row r="290" ht="13.5" customHeight="1">
      <c r="L290" s="130"/>
    </row>
    <row r="291" ht="13.5" customHeight="1">
      <c r="L291" s="130"/>
    </row>
    <row r="292" ht="13.5" customHeight="1">
      <c r="L292" s="130"/>
    </row>
    <row r="293" ht="13.5" customHeight="1">
      <c r="L293" s="130"/>
    </row>
    <row r="294" ht="13.5" customHeight="1">
      <c r="L294" s="130"/>
    </row>
    <row r="295" ht="13.5" customHeight="1">
      <c r="L295" s="130"/>
    </row>
    <row r="296" ht="13.5" customHeight="1">
      <c r="L296" s="130"/>
    </row>
    <row r="297" ht="13.5" customHeight="1">
      <c r="L297" s="130"/>
    </row>
    <row r="298" ht="13.5" customHeight="1">
      <c r="L298" s="130"/>
    </row>
    <row r="299" ht="13.5" customHeight="1">
      <c r="L299" s="130"/>
    </row>
    <row r="300" ht="13.5" customHeight="1">
      <c r="L300" s="130"/>
    </row>
    <row r="301" ht="13.5" customHeight="1">
      <c r="L301" s="130"/>
    </row>
    <row r="302" ht="13.5" customHeight="1">
      <c r="L302" s="130"/>
    </row>
    <row r="303" ht="13.5" customHeight="1">
      <c r="L303" s="130"/>
    </row>
    <row r="304" ht="13.5" customHeight="1">
      <c r="L304" s="130"/>
    </row>
    <row r="305" ht="13.5" customHeight="1">
      <c r="L305" s="130"/>
    </row>
    <row r="306" ht="13.5" customHeight="1">
      <c r="L306" s="130"/>
    </row>
    <row r="307" ht="13.5" customHeight="1">
      <c r="L307" s="130"/>
    </row>
    <row r="308" ht="13.5" customHeight="1">
      <c r="L308" s="130"/>
    </row>
    <row r="309" ht="13.5" customHeight="1">
      <c r="L309" s="130"/>
    </row>
    <row r="310" ht="13.5" customHeight="1">
      <c r="L310" s="130"/>
    </row>
    <row r="311" ht="13.5" customHeight="1">
      <c r="L311" s="130"/>
    </row>
    <row r="312" ht="13.5" customHeight="1">
      <c r="L312" s="130"/>
    </row>
    <row r="313" ht="13.5" customHeight="1">
      <c r="L313" s="130"/>
    </row>
    <row r="314" ht="13.5" customHeight="1">
      <c r="L314" s="130"/>
    </row>
    <row r="315" ht="13.5" customHeight="1">
      <c r="L315" s="130"/>
    </row>
    <row r="316" ht="13.5" customHeight="1">
      <c r="L316" s="130"/>
    </row>
    <row r="317" ht="13.5" customHeight="1">
      <c r="L317" s="130"/>
    </row>
    <row r="318" ht="13.5" customHeight="1">
      <c r="L318" s="130"/>
    </row>
    <row r="319" ht="13.5" customHeight="1">
      <c r="L319" s="130"/>
    </row>
    <row r="320" ht="13.5" customHeight="1">
      <c r="L320" s="130"/>
    </row>
    <row r="321" ht="13.5" customHeight="1">
      <c r="L321" s="130"/>
    </row>
    <row r="322" ht="13.5" customHeight="1">
      <c r="L322" s="130"/>
    </row>
    <row r="323" ht="13.5" customHeight="1">
      <c r="L323" s="130"/>
    </row>
    <row r="324" ht="13.5" customHeight="1">
      <c r="L324" s="130"/>
    </row>
    <row r="325" ht="13.5" customHeight="1">
      <c r="L325" s="130"/>
    </row>
    <row r="326" ht="13.5" customHeight="1">
      <c r="L326" s="130"/>
    </row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2">
    <mergeCell ref="C8:M8"/>
    <mergeCell ref="C9:D9"/>
    <mergeCell ref="C10:M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M21"/>
    <mergeCell ref="C81:C87"/>
    <mergeCell ref="C89:C90"/>
    <mergeCell ref="C95:D95"/>
    <mergeCell ref="C96:M96"/>
    <mergeCell ref="C97:C100"/>
    <mergeCell ref="C102:C106"/>
    <mergeCell ref="C108:C112"/>
    <mergeCell ref="C120:D120"/>
    <mergeCell ref="C124:D124"/>
    <mergeCell ref="C125:D125"/>
    <mergeCell ref="C126:D126"/>
    <mergeCell ref="C22:C33"/>
    <mergeCell ref="C35:C44"/>
    <mergeCell ref="C46:C55"/>
    <mergeCell ref="C57:C63"/>
    <mergeCell ref="C65:C71"/>
    <mergeCell ref="C73:C76"/>
    <mergeCell ref="C78:C79"/>
  </mergeCells>
  <hyperlinks>
    <hyperlink r:id="rId1" ref="E2"/>
    <hyperlink r:id="rId2" ref="E3"/>
    <hyperlink r:id="rId3" ref="E4"/>
    <hyperlink r:id="rId4" ref="E5"/>
    <hyperlink r:id="rId5" ref="E6"/>
    <hyperlink r:id="rId6" ref="E7"/>
  </hyperlinks>
  <printOptions/>
  <pageMargins bottom="0.75" footer="0.0" header="0.0" left="0.7" right="0.7" top="0.75"/>
  <pageSetup orientation="landscape"/>
  <drawing r:id="rId7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מעקב הוצאות הכנסות - וייב פיננסי</dc:creator>
</cp:coreProperties>
</file>